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929" activeTab="2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<sst xmlns="http://schemas.openxmlformats.org/spreadsheetml/2006/main" count="330" uniqueCount="246">
  <si>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</si>
  <si>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</si>
  <si>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</si>
  <si>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</si>
  <si>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</si>
  <si>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</si>
  <si>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</si>
  <si>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</si>
  <si>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</si>
  <si>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</si>
  <si>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</si>
  <si>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</si>
  <si>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</si>
  <si>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</si>
  <si>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</si>
  <si>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</si>
  <si>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</si>
  <si>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</si>
  <si>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</si>
  <si>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</si>
  <si>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</si>
  <si>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</si>
  <si>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</si>
  <si>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</si>
  <si>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</si>
  <si>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</si>
  <si>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</si>
  <si>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</si>
  <si>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</si>
  <si>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</si>
  <si>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</si>
  <si>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</si>
  <si>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</si>
  <si>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</si>
  <si>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</si>
  <si>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</si>
  <si>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</si>
  <si>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</si>
  <si>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</si>
  <si>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</si>
  <si>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</si>
  <si>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</si>
  <si>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</si>
  <si>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</si>
  <si>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</si>
  <si>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</si>
  <si>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</si>
  <si>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</si>
  <si>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</si>
  <si>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</si>
  <si>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</si>
  <si>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</si>
  <si>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</si>
  <si>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</si>
  <si>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</si>
  <si>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</si>
  <si>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</si>
  <si>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</si>
  <si>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</si>
  <si>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</si>
  <si>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</si>
  <si>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</si>
  <si>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</si>
  <si>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</si>
  <si>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</si>
  <si>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</si>
  <si>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</si>
  <si>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</si>
  <si>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</si>
  <si>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</si>
  <si>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</si>
  <si>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</si>
  <si>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</si>
  <si>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</si>
  <si>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</si>
  <si>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</si>
  <si>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</si>
  <si>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</si>
  <si>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</si>
  <si>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</si>
  <si>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</si>
  <si>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</si>
  <si>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</si>
  <si>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</si>
  <si>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</si>
  <si>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</si>
  <si>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</si>
  <si>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</si>
  <si>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</si>
  <si>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</si>
  <si>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</si>
  <si>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</si>
  <si>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</si>
  <si>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</si>
  <si>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</si>
  <si>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</si>
  <si>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</si>
  <si>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</si>
  <si>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</si>
  <si>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</si>
  <si>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</si>
  <si>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</si>
  <si>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</si>
  <si>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</si>
  <si>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</si>
  <si>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</si>
  <si>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</si>
  <si>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</si>
  <si>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</si>
  <si>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</si>
  <si>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</si>
  <si>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</si>
  <si>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</si>
  <si>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</si>
  <si>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</si>
  <si>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</si>
  <si>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</si>
  <si>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</si>
  <si>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</si>
  <si>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</si>
  <si>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</si>
  <si>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</si>
  <si>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</si>
  <si>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</si>
  <si>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</si>
  <si>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</si>
  <si>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</si>
  <si>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</si>
  <si>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</si>
  <si>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</si>
  <si>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</si>
  <si>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</si>
  <si>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</si>
  <si>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</si>
  <si>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</si>
  <si>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</si>
  <si>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</si>
  <si>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</si>
  <si>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</si>
  <si>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</si>
  <si>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</si>
  <si>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</si>
  <si>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</si>
  <si>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</si>
  <si>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</si>
  <si>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</si>
  <si>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</si>
  <si>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</si>
  <si>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</si>
  <si>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</si>
  <si>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</si>
  <si>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</si>
  <si>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</si>
  <si>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</si>
  <si>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</si>
  <si>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</si>
  <si>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</si>
  <si>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</si>
  <si>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</si>
  <si>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</si>
  <si>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</si>
  <si>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</si>
  <si>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</si>
  <si>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</si>
  <si>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</si>
  <si>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</si>
  <si>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</si>
  <si>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</si>
  <si>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</si>
  <si>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</si>
  <si>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</si>
  <si>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</si>
  <si>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</si>
  <si>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</si>
  <si>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</si>
  <si>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</si>
  <si>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</si>
  <si>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</si>
  <si>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</si>
  <si>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</si>
  <si>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</si>
  <si>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</si>
  <si>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</si>
  <si>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</si>
  <si>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</si>
  <si>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</si>
  <si>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</si>
  <si>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</si>
  <si>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</si>
  <si>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</si>
  <si>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</si>
  <si>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</si>
  <si>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</si>
  <si>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</si>
  <si>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</si>
  <si>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</si>
  <si>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</si>
  <si>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</si>
  <si>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</si>
  <si>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</si>
  <si>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</si>
  <si>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</si>
  <si>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</si>
  <si>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</si>
  <si>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</si>
  <si>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</si>
  <si>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</si>
  <si>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</si>
  <si>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</si>
  <si>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</si>
  <si>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</si>
  <si>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</si>
  <si>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</si>
  <si>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</si>
  <si>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</si>
  <si>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</si>
  <si>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</si>
  <si>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</si>
  <si>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</si>
  <si>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</si>
  <si>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</si>
  <si>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</si>
  <si>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</si>
  <si>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</si>
  <si>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</si>
  <si>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</si>
  <si>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</si>
  <si>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</si>
  <si>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</si>
  <si>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</si>
  <si>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</si>
  <si>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</si>
  <si>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</si>
  <si>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</si>
  <si>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</si>
  <si>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</si>
  <si>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</si>
  <si>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</si>
  <si>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</si>
  <si>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</si>
  <si>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</si>
  <si>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</si>
  <si>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</si>
  <si>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საანგარიშო პერიოდი:  01/01/2018-31/12/2018</t>
  </si>
  <si>
    <t>ანგარიშგების თარიღი: 31/12/2018</t>
  </si>
  <si>
    <t>ანგარიშგების პერიოდი:  01/01/2018-31/12/2018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</si>
</sst>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165" fontId="3" fillId="56" borderId="67" xfId="175" applyNumberFormat="1" applyFont="1" applyFill="1" applyBorder="1" applyAlignment="1">
      <alignment horizontal="right" vertical="center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20" activePane="bottomLeft" state="frozen"/>
      <selection pane="topLeft" activeCell="A1" sqref="A1"/>
      <selection pane="bottomLeft" activeCell="I48" sqref="I48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5" s="228" customFormat="1" ht="15">
      <c r="B3" s="239" t="s">
        <v>244</v>
      </c>
      <c r="C3" s="239"/>
      <c r="D3" s="239"/>
      <c r="E3" s="239"/>
    </row>
    <row r="4" spans="2:3" ht="15">
      <c r="B4" s="137"/>
      <c r="C4" s="137"/>
    </row>
    <row r="5" spans="2:5" ht="18" customHeight="1">
      <c r="B5" s="138"/>
      <c r="C5" s="240" t="s">
        <v>84</v>
      </c>
      <c r="D5" s="241"/>
      <c r="E5" s="241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2" t="s">
        <v>89</v>
      </c>
      <c r="D9" s="242"/>
      <c r="E9" s="242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1288849.6300000004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4342450.17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6505572.8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1961965.37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0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625070.3699999999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1855.79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160745.66999999998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3300.88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88252.19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14978062.870000001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2" t="s">
        <v>127</v>
      </c>
      <c r="D30" s="242"/>
      <c r="E30" s="242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6916760.75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2253851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384076.71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49620.50000000001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102600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407643.39999999997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10114552.360000001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2" t="s">
        <v>150</v>
      </c>
      <c r="D43" s="242"/>
      <c r="E43" s="242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3180100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/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396101.15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1287309.36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>
        <v>0</v>
      </c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4863510.51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14978062.870000001</v>
      </c>
    </row>
    <row r="52" s="179" customFormat="1" ht="15"/>
    <row r="53" s="179" customFormat="1" ht="15"/>
    <row r="54" spans="3:5" ht="15">
      <c r="C54" s="243"/>
      <c r="D54" s="243"/>
      <c r="E54" s="243"/>
    </row>
    <row r="55" spans="3:5" ht="15">
      <c r="C55" s="238"/>
      <c r="D55" s="238"/>
      <c r="E55" s="238"/>
    </row>
    <row r="56" spans="3:5" ht="15">
      <c r="C56" s="243"/>
      <c r="D56" s="243"/>
      <c r="E56" s="243"/>
    </row>
    <row r="57" spans="3:5" ht="15">
      <c r="C57" s="238"/>
      <c r="D57" s="238"/>
      <c r="E57" s="238"/>
    </row>
    <row r="58" spans="3:5" ht="15" customHeight="1">
      <c r="C58" s="243"/>
      <c r="D58" s="243"/>
      <c r="E58" s="243"/>
    </row>
    <row r="59" spans="3:5" ht="15">
      <c r="C59" s="238"/>
      <c r="D59" s="238"/>
      <c r="E59" s="238"/>
    </row>
  </sheetData>
  <sheetProtection/>
  <mergeCells count="11">
    <mergeCell ref="C56:E56"/>
    <mergeCell ref="C57:E57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E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I51" sqref="I51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5" ht="15" customHeight="1">
      <c r="B2" s="246" t="s">
        <v>245</v>
      </c>
      <c r="C2" s="246"/>
      <c r="D2" s="246"/>
      <c r="E2" s="246"/>
    </row>
    <row r="3" ht="15" customHeight="1"/>
    <row r="4" spans="4:5" s="182" customFormat="1" ht="12.75" customHeight="1">
      <c r="D4" s="247" t="s">
        <v>167</v>
      </c>
      <c r="E4" s="247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4" t="s">
        <v>168</v>
      </c>
      <c r="D8" s="244"/>
      <c r="E8" s="244"/>
    </row>
    <row r="9" spans="2:5" ht="15" customHeight="1">
      <c r="B9" s="188" t="s">
        <v>90</v>
      </c>
      <c r="C9" s="189">
        <v>1</v>
      </c>
      <c r="D9" s="190" t="s">
        <v>169</v>
      </c>
      <c r="E9" s="191">
        <v>14542220.979999999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2324365.23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1414954.5899999999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170279.98999999982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10973181.149999999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8999126.27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1164840.5999999999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1333294.37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439790.82000000007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53642.51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8674146.709999999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707046.67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3006081.1099999994</v>
      </c>
    </row>
    <row r="23" spans="3:5" ht="9" customHeight="1">
      <c r="C23" s="165"/>
      <c r="D23" s="202"/>
      <c r="E23" s="167"/>
    </row>
    <row r="24" spans="3:5" ht="15" customHeight="1" thickBot="1">
      <c r="C24" s="244" t="s">
        <v>183</v>
      </c>
      <c r="D24" s="244"/>
      <c r="E24" s="244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0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0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>
        <v>0</v>
      </c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0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>
        <v>0</v>
      </c>
    </row>
    <row r="31" spans="2:5" ht="15" customHeight="1">
      <c r="B31" s="192" t="s">
        <v>130</v>
      </c>
      <c r="C31" s="193">
        <v>21</v>
      </c>
      <c r="D31" s="194" t="s">
        <v>185</v>
      </c>
      <c r="E31" s="195">
        <v>0</v>
      </c>
    </row>
    <row r="32" spans="2:5" ht="15" customHeight="1">
      <c r="B32" s="192" t="s">
        <v>132</v>
      </c>
      <c r="C32" s="193">
        <v>22</v>
      </c>
      <c r="D32" s="196" t="s">
        <v>176</v>
      </c>
      <c r="E32" s="195">
        <v>0</v>
      </c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0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3006081.1099999994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4" t="s">
        <v>194</v>
      </c>
      <c r="E45" s="244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4" t="s">
        <v>199</v>
      </c>
      <c r="D51" s="244"/>
      <c r="E51" s="244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387057.3557534247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2684.75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389742.1057534247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5" t="s">
        <v>215</v>
      </c>
      <c r="D63" s="245"/>
      <c r="E63" s="245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1099751.76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553843.21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1120.67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21394.41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4416.71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-200815.86000000002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1514480.5957534243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6">
        <f>E72*0.15</f>
        <v>227172.08936301366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1287308.5063904107</v>
      </c>
    </row>
    <row r="75" ht="15">
      <c r="D75" s="222"/>
    </row>
    <row r="76" spans="3:5" ht="15">
      <c r="C76" s="243"/>
      <c r="D76" s="243"/>
      <c r="E76" s="243"/>
    </row>
    <row r="77" spans="3:5" ht="15">
      <c r="C77" s="238"/>
      <c r="D77" s="238"/>
      <c r="E77" s="238"/>
    </row>
    <row r="78" spans="3:5" ht="15">
      <c r="C78" s="243"/>
      <c r="D78" s="243"/>
      <c r="E78" s="243"/>
    </row>
    <row r="79" spans="3:5" ht="15">
      <c r="C79" s="238"/>
      <c r="D79" s="238"/>
      <c r="E79" s="238"/>
    </row>
    <row r="80" spans="3:5" ht="15">
      <c r="C80" s="243"/>
      <c r="D80" s="243"/>
      <c r="E80" s="243"/>
    </row>
    <row r="81" spans="3:5" ht="15">
      <c r="C81" s="238"/>
      <c r="D81" s="238"/>
      <c r="E81" s="23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tabSelected="1" zoomScale="85" zoomScaleNormal="85" zoomScaleSheetLayoutView="50" zoomScalePageLayoutView="0" workbookViewId="0" topLeftCell="A1">
      <selection activeCell="A55" sqref="A55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8.8515625" style="5" customWidth="1"/>
    <col min="12" max="12" width="10.421875" style="5" customWidth="1"/>
    <col min="13" max="13" width="11.00390625" style="5" customWidth="1"/>
    <col min="14" max="14" width="10.7109375" style="5" customWidth="1"/>
    <col min="15" max="15" width="10.421875" style="5" customWidth="1"/>
    <col min="16" max="17" width="10.28125" style="5" customWidth="1"/>
    <col min="18" max="19" width="9.140625" style="5" customWidth="1"/>
    <col min="20" max="20" width="9.8515625" style="5" customWidth="1"/>
    <col min="21" max="21" width="10.140625" style="5" customWidth="1"/>
    <col min="22" max="22" width="9.140625" style="5" customWidth="1"/>
    <col min="23" max="23" width="10.57421875" style="5" bestFit="1" customWidth="1"/>
    <col min="24" max="24" width="10.28125" style="5" customWidth="1"/>
    <col min="25" max="25" width="10.00390625" style="5" customWidth="1"/>
    <col min="26" max="26" width="11.7109375" style="5" customWidth="1"/>
    <col min="27" max="27" width="10.2812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52" t="s">
        <v>236</v>
      </c>
      <c r="B1" s="252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8" ht="15">
      <c r="A4" s="227" t="s">
        <v>243</v>
      </c>
      <c r="C4" s="135"/>
      <c r="D4" s="135"/>
      <c r="E4" s="135"/>
      <c r="F4" s="135"/>
      <c r="G4" s="135"/>
      <c r="H4" s="135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35"/>
      <c r="B7" s="13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239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46"/>
      <c r="I11" s="88">
        <f t="shared" si="0"/>
        <v>0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0</v>
      </c>
      <c r="N11" s="74">
        <f>SUM(N12:N15)</f>
        <v>0</v>
      </c>
      <c r="O11" s="88">
        <f t="shared" si="0"/>
        <v>0</v>
      </c>
      <c r="P11" s="88">
        <f t="shared" si="0"/>
        <v>0</v>
      </c>
      <c r="Q11" s="88">
        <f t="shared" si="0"/>
        <v>0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/>
      <c r="F12" s="61">
        <f>SUM(C12:E12)</f>
        <v>0</v>
      </c>
      <c r="G12" s="91"/>
      <c r="H12" s="45"/>
      <c r="I12" s="91"/>
      <c r="J12" s="91"/>
      <c r="K12" s="91"/>
      <c r="L12" s="91"/>
      <c r="M12" s="91"/>
      <c r="N12" s="75">
        <f>SUM(K12:M12)</f>
        <v>0</v>
      </c>
      <c r="O12" s="91"/>
      <c r="P12" s="91"/>
      <c r="Q12" s="91"/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/>
      <c r="Q13" s="94"/>
      <c r="R13" s="94"/>
      <c r="S13" s="94"/>
      <c r="T13" s="94"/>
      <c r="U13" s="62">
        <f>SUM(R13:T13)</f>
        <v>0</v>
      </c>
      <c r="V13" s="94"/>
      <c r="W13" s="94"/>
      <c r="X13" s="94"/>
      <c r="Y13" s="62">
        <f>SUM(V13:X13)</f>
        <v>0</v>
      </c>
      <c r="Z13" s="94"/>
      <c r="AA13" s="95"/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/>
      <c r="Q14" s="94"/>
      <c r="R14" s="94"/>
      <c r="S14" s="94"/>
      <c r="T14" s="94"/>
      <c r="U14" s="62">
        <f>SUM(R14:T14)</f>
        <v>0</v>
      </c>
      <c r="V14" s="94"/>
      <c r="W14" s="237"/>
      <c r="X14" s="94"/>
      <c r="Y14" s="62">
        <f>SUM(V14:X14)</f>
        <v>0</v>
      </c>
      <c r="Z14" s="94"/>
      <c r="AA14" s="95"/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/>
      <c r="Q15" s="97"/>
      <c r="R15" s="97"/>
      <c r="S15" s="97"/>
      <c r="T15" s="97"/>
      <c r="U15" s="63">
        <f>SUM(R15:T15)</f>
        <v>0</v>
      </c>
      <c r="V15" s="97"/>
      <c r="W15" s="97"/>
      <c r="X15" s="97"/>
      <c r="Y15" s="63">
        <f>SUM(V15:X15)</f>
        <v>0</v>
      </c>
      <c r="Z15" s="97"/>
      <c r="AA15" s="98"/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>
        <v>104</v>
      </c>
      <c r="D16" s="100">
        <v>283</v>
      </c>
      <c r="E16" s="100">
        <v>207</v>
      </c>
      <c r="F16" s="64">
        <f>SUM(C16:E16)</f>
        <v>594</v>
      </c>
      <c r="G16" s="100">
        <v>79</v>
      </c>
      <c r="H16" s="46"/>
      <c r="I16" s="100">
        <v>12228</v>
      </c>
      <c r="J16" s="100"/>
      <c r="K16" s="100">
        <v>4389</v>
      </c>
      <c r="L16" s="100">
        <v>7160</v>
      </c>
      <c r="M16" s="100">
        <v>679</v>
      </c>
      <c r="N16" s="78">
        <f>SUM(K16:M16)</f>
        <v>12228</v>
      </c>
      <c r="O16" s="100"/>
      <c r="P16" s="100">
        <v>8496.51</v>
      </c>
      <c r="Q16" s="100">
        <v>8496.51</v>
      </c>
      <c r="R16" s="100"/>
      <c r="S16" s="100"/>
      <c r="T16" s="100">
        <v>42.37</v>
      </c>
      <c r="U16" s="64">
        <f>SUM(R16:T16)</f>
        <v>42.37</v>
      </c>
      <c r="V16" s="100"/>
      <c r="W16" s="100"/>
      <c r="X16" s="100">
        <v>42.37</v>
      </c>
      <c r="Y16" s="64">
        <f>SUM(V16:X16)</f>
        <v>42.37</v>
      </c>
      <c r="Z16" s="100">
        <v>647.02</v>
      </c>
      <c r="AA16" s="101">
        <v>647.02</v>
      </c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88">
        <f>SUM(C18:C19)</f>
        <v>69</v>
      </c>
      <c r="D17" s="88">
        <f>SUM(D18:D19)</f>
        <v>50</v>
      </c>
      <c r="E17" s="88">
        <f>SUM(E18:E19)</f>
        <v>1834</v>
      </c>
      <c r="F17" s="65">
        <f>SUM(F18:F19)</f>
        <v>1953</v>
      </c>
      <c r="G17" s="65">
        <f>SUM(G18:G19)</f>
        <v>1789</v>
      </c>
      <c r="H17" s="49"/>
      <c r="I17" s="88">
        <f aca="true" t="shared" si="1" ref="I17:X17">SUM(I18:I19)</f>
        <v>75375.94</v>
      </c>
      <c r="J17" s="88">
        <f t="shared" si="1"/>
        <v>46586.36</v>
      </c>
      <c r="K17" s="88">
        <f t="shared" si="1"/>
        <v>10111.26</v>
      </c>
      <c r="L17" s="88">
        <f t="shared" si="1"/>
        <v>1919.28</v>
      </c>
      <c r="M17" s="88">
        <f t="shared" si="1"/>
        <v>63345.4</v>
      </c>
      <c r="N17" s="74">
        <f t="shared" si="1"/>
        <v>75375.94</v>
      </c>
      <c r="O17" s="74">
        <f t="shared" si="1"/>
        <v>46586.36</v>
      </c>
      <c r="P17" s="74">
        <f t="shared" si="1"/>
        <v>65114.5</v>
      </c>
      <c r="Q17" s="74">
        <f t="shared" si="1"/>
        <v>20146.050000000003</v>
      </c>
      <c r="R17" s="88">
        <f t="shared" si="1"/>
        <v>0</v>
      </c>
      <c r="S17" s="88">
        <f t="shared" si="1"/>
        <v>0</v>
      </c>
      <c r="T17" s="88">
        <f t="shared" si="1"/>
        <v>1641.04</v>
      </c>
      <c r="U17" s="88">
        <f t="shared" si="1"/>
        <v>1641.04</v>
      </c>
      <c r="V17" s="88">
        <f t="shared" si="1"/>
        <v>0</v>
      </c>
      <c r="W17" s="88">
        <f t="shared" si="1"/>
        <v>0</v>
      </c>
      <c r="X17" s="88">
        <f t="shared" si="1"/>
        <v>492.30999999999995</v>
      </c>
      <c r="Y17" s="88">
        <f aca="true" t="shared" si="2" ref="V17:AA17">SUM(Y18:Y19)</f>
        <v>492.30999999999995</v>
      </c>
      <c r="Z17" s="88">
        <f t="shared" si="2"/>
        <v>3079.6744999999996</v>
      </c>
      <c r="AA17" s="88">
        <f t="shared" si="2"/>
        <v>1929.9444999999996</v>
      </c>
      <c r="AC17" s="87">
        <f aca="true" t="shared" si="3" ref="AC17:AL17">SUM(AC18:AC19)</f>
        <v>0</v>
      </c>
      <c r="AD17" s="88">
        <f t="shared" si="3"/>
        <v>0</v>
      </c>
      <c r="AE17" s="88">
        <f t="shared" si="3"/>
        <v>0</v>
      </c>
      <c r="AF17" s="88">
        <f t="shared" si="3"/>
        <v>0</v>
      </c>
      <c r="AG17" s="88">
        <f t="shared" si="3"/>
        <v>0</v>
      </c>
      <c r="AH17" s="88">
        <f t="shared" si="3"/>
        <v>0</v>
      </c>
      <c r="AI17" s="88">
        <f t="shared" si="3"/>
        <v>0</v>
      </c>
      <c r="AJ17" s="88">
        <f t="shared" si="3"/>
        <v>0</v>
      </c>
      <c r="AK17" s="88">
        <f t="shared" si="3"/>
        <v>0</v>
      </c>
      <c r="AL17" s="89">
        <f t="shared" si="3"/>
        <v>0</v>
      </c>
    </row>
    <row r="18" spans="1:38" ht="24.75" customHeight="1">
      <c r="A18" s="17"/>
      <c r="B18" s="6" t="s">
        <v>33</v>
      </c>
      <c r="C18" s="27">
        <v>47</v>
      </c>
      <c r="D18" s="103"/>
      <c r="E18" s="103"/>
      <c r="F18" s="66">
        <f>SUM(C18:E18)</f>
        <v>47</v>
      </c>
      <c r="G18" s="103">
        <v>47</v>
      </c>
      <c r="H18" s="48"/>
      <c r="I18" s="103">
        <v>8824</v>
      </c>
      <c r="J18" s="103"/>
      <c r="K18" s="103">
        <v>8824</v>
      </c>
      <c r="L18" s="103"/>
      <c r="M18" s="103"/>
      <c r="N18" s="79">
        <f>SUM(K18:M18)</f>
        <v>8824</v>
      </c>
      <c r="O18" s="103"/>
      <c r="P18" s="103">
        <v>873.8599999999997</v>
      </c>
      <c r="Q18" s="103">
        <v>873.8599999999997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441.1999999999998</v>
      </c>
      <c r="AA18" s="104">
        <v>441.1999999999998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4.75" customHeight="1" thickBot="1">
      <c r="A19" s="20"/>
      <c r="B19" s="40" t="s">
        <v>34</v>
      </c>
      <c r="C19" s="28">
        <v>22</v>
      </c>
      <c r="D19" s="106">
        <v>50</v>
      </c>
      <c r="E19" s="106">
        <v>1834</v>
      </c>
      <c r="F19" s="67">
        <f>SUM(C19:E19)</f>
        <v>1906</v>
      </c>
      <c r="G19" s="106">
        <v>1742</v>
      </c>
      <c r="H19" s="47"/>
      <c r="I19" s="106">
        <v>66551.94</v>
      </c>
      <c r="J19" s="106">
        <v>46586.36</v>
      </c>
      <c r="K19" s="106">
        <v>1287.26</v>
      </c>
      <c r="L19" s="106">
        <v>1919.28</v>
      </c>
      <c r="M19" s="106">
        <v>63345.4</v>
      </c>
      <c r="N19" s="79">
        <f>SUM(K19:M19)</f>
        <v>66551.94</v>
      </c>
      <c r="O19" s="106">
        <v>46586.36</v>
      </c>
      <c r="P19" s="106">
        <v>64240.64</v>
      </c>
      <c r="Q19" s="106">
        <v>19272.190000000002</v>
      </c>
      <c r="R19" s="106"/>
      <c r="S19" s="106"/>
      <c r="T19" s="106">
        <v>1641.04</v>
      </c>
      <c r="U19" s="67">
        <f>SUM(R19:T19)</f>
        <v>1641.04</v>
      </c>
      <c r="V19" s="106"/>
      <c r="W19" s="106"/>
      <c r="X19" s="106">
        <v>492.30999999999995</v>
      </c>
      <c r="Y19" s="67">
        <f>SUM(V19:X19)</f>
        <v>492.30999999999995</v>
      </c>
      <c r="Z19" s="106">
        <v>2638.4745</v>
      </c>
      <c r="AA19" s="107">
        <v>1488.7444999999998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38</v>
      </c>
      <c r="D20" s="109">
        <v>824</v>
      </c>
      <c r="E20" s="109">
        <v>42533</v>
      </c>
      <c r="F20" s="68">
        <f>SUM(C20:E20)</f>
        <v>43395</v>
      </c>
      <c r="G20" s="109">
        <v>40638</v>
      </c>
      <c r="H20" s="46"/>
      <c r="I20" s="109">
        <v>9132051.02</v>
      </c>
      <c r="J20" s="109"/>
      <c r="K20" s="109">
        <v>18936</v>
      </c>
      <c r="L20" s="109">
        <v>82342.23</v>
      </c>
      <c r="M20" s="109">
        <v>8957751.79</v>
      </c>
      <c r="N20" s="80">
        <f>SUM(K20:M20)</f>
        <v>9059030.02</v>
      </c>
      <c r="O20" s="109"/>
      <c r="P20" s="109">
        <v>8026480.42</v>
      </c>
      <c r="Q20" s="109">
        <v>8026480.42</v>
      </c>
      <c r="R20" s="109">
        <v>61788.39000000001</v>
      </c>
      <c r="S20" s="109">
        <v>4840.49</v>
      </c>
      <c r="T20" s="109">
        <v>7096398.29</v>
      </c>
      <c r="U20" s="68">
        <f>SUM(R20:T20)</f>
        <v>7163027.17</v>
      </c>
      <c r="V20" s="109">
        <v>61788.39000000001</v>
      </c>
      <c r="W20" s="109">
        <v>4840.49</v>
      </c>
      <c r="X20" s="109">
        <v>7096398.29</v>
      </c>
      <c r="Y20" s="68">
        <f>SUM(V20:X20)</f>
        <v>7163027.17</v>
      </c>
      <c r="Z20" s="109">
        <v>7654314.3136</v>
      </c>
      <c r="AA20" s="110">
        <v>7654314.3136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88">
        <f aca="true" t="shared" si="4" ref="C21:X21">SUM(C22:C23)</f>
        <v>58</v>
      </c>
      <c r="D21" s="88">
        <f t="shared" si="4"/>
        <v>159</v>
      </c>
      <c r="E21" s="88">
        <f t="shared" si="4"/>
        <v>2804</v>
      </c>
      <c r="F21" s="65">
        <f t="shared" si="4"/>
        <v>3021</v>
      </c>
      <c r="G21" s="65">
        <f t="shared" si="4"/>
        <v>1923</v>
      </c>
      <c r="H21" s="88">
        <f t="shared" si="4"/>
        <v>3021</v>
      </c>
      <c r="I21" s="88">
        <f t="shared" si="4"/>
        <v>3082512.74</v>
      </c>
      <c r="J21" s="88">
        <f t="shared" si="4"/>
        <v>1978133</v>
      </c>
      <c r="K21" s="88">
        <f t="shared" si="4"/>
        <v>29165.52</v>
      </c>
      <c r="L21" s="88">
        <f t="shared" si="4"/>
        <v>118754.45</v>
      </c>
      <c r="M21" s="88">
        <f t="shared" si="4"/>
        <v>2929364.43</v>
      </c>
      <c r="N21" s="74">
        <f t="shared" si="4"/>
        <v>3077284.4000000004</v>
      </c>
      <c r="O21" s="74">
        <f t="shared" si="4"/>
        <v>1974473.16</v>
      </c>
      <c r="P21" s="74">
        <f t="shared" si="4"/>
        <v>2962603.5600000005</v>
      </c>
      <c r="Q21" s="74">
        <f t="shared" si="4"/>
        <v>1068406.9900000005</v>
      </c>
      <c r="R21" s="74">
        <f t="shared" si="4"/>
        <v>39.5</v>
      </c>
      <c r="S21" s="74">
        <f t="shared" si="4"/>
        <v>11373</v>
      </c>
      <c r="T21" s="74">
        <f t="shared" si="4"/>
        <v>1615921.3599999999</v>
      </c>
      <c r="U21" s="88">
        <f t="shared" si="4"/>
        <v>1627333.8599999999</v>
      </c>
      <c r="V21" s="88">
        <f t="shared" si="4"/>
        <v>11.850000000000001</v>
      </c>
      <c r="W21" s="88">
        <f t="shared" si="4"/>
        <v>3411.8999999999996</v>
      </c>
      <c r="X21" s="88">
        <f t="shared" si="4"/>
        <v>560427.3699999999</v>
      </c>
      <c r="Y21" s="88">
        <f aca="true" t="shared" si="5" ref="V21:AA21">SUM(Y22:Y23)</f>
        <v>563851.1199999999</v>
      </c>
      <c r="Z21" s="88">
        <f t="shared" si="5"/>
        <v>2199954.934</v>
      </c>
      <c r="AA21" s="88">
        <f t="shared" si="5"/>
        <v>738022.7539999997</v>
      </c>
      <c r="AC21" s="87">
        <f aca="true" t="shared" si="6" ref="AC21:AL21">SUM(AC22:AC23)</f>
        <v>0</v>
      </c>
      <c r="AD21" s="88">
        <f t="shared" si="6"/>
        <v>0</v>
      </c>
      <c r="AE21" s="88">
        <f t="shared" si="6"/>
        <v>0</v>
      </c>
      <c r="AF21" s="88">
        <f t="shared" si="6"/>
        <v>0</v>
      </c>
      <c r="AG21" s="88">
        <f t="shared" si="6"/>
        <v>0</v>
      </c>
      <c r="AH21" s="88">
        <f t="shared" si="6"/>
        <v>0</v>
      </c>
      <c r="AI21" s="88">
        <f t="shared" si="6"/>
        <v>0</v>
      </c>
      <c r="AJ21" s="88">
        <f t="shared" si="6"/>
        <v>0</v>
      </c>
      <c r="AK21" s="88">
        <f t="shared" si="6"/>
        <v>0</v>
      </c>
      <c r="AL21" s="89">
        <f t="shared" si="6"/>
        <v>0</v>
      </c>
    </row>
    <row r="22" spans="1:38" ht="24.75" customHeight="1">
      <c r="A22" s="21"/>
      <c r="B22" s="6" t="s">
        <v>38</v>
      </c>
      <c r="C22" s="123">
        <v>58</v>
      </c>
      <c r="D22" s="91">
        <v>159</v>
      </c>
      <c r="E22" s="91">
        <v>2804</v>
      </c>
      <c r="F22" s="61">
        <f>SUM(C22:E22)</f>
        <v>3021</v>
      </c>
      <c r="G22" s="91">
        <v>1923</v>
      </c>
      <c r="H22" s="91">
        <v>3021</v>
      </c>
      <c r="I22" s="91">
        <v>3082512.74</v>
      </c>
      <c r="J22" s="91">
        <v>1978133</v>
      </c>
      <c r="K22" s="91">
        <v>29165.52</v>
      </c>
      <c r="L22" s="91">
        <v>118754.45</v>
      </c>
      <c r="M22" s="91">
        <v>2929364.43</v>
      </c>
      <c r="N22" s="91">
        <f>SUM(K22:M22)</f>
        <v>3077284.4000000004</v>
      </c>
      <c r="O22" s="91">
        <v>1974473.16</v>
      </c>
      <c r="P22" s="91">
        <v>2962603.5600000005</v>
      </c>
      <c r="Q22" s="91">
        <v>1068406.9900000005</v>
      </c>
      <c r="R22" s="235">
        <v>39.5</v>
      </c>
      <c r="S22" s="91">
        <v>11373</v>
      </c>
      <c r="T22" s="91">
        <v>1615921.3599999999</v>
      </c>
      <c r="U22" s="61">
        <f>SUM(R22:T22)</f>
        <v>1627333.8599999999</v>
      </c>
      <c r="V22" s="235">
        <v>11.850000000000001</v>
      </c>
      <c r="W22" s="91">
        <v>3411.8999999999996</v>
      </c>
      <c r="X22" s="91">
        <v>560427.3699999999</v>
      </c>
      <c r="Y22" s="61">
        <f>SUM(V22:X22)</f>
        <v>563851.1199999999</v>
      </c>
      <c r="Z22" s="91">
        <v>2199954.934</v>
      </c>
      <c r="AA22" s="92">
        <v>738022.7539999997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/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>
        <v>0</v>
      </c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112">
        <f aca="true" t="shared" si="7" ref="C24:X24">SUM(C25:C27)</f>
        <v>12951</v>
      </c>
      <c r="D24" s="112">
        <f t="shared" si="7"/>
        <v>708299</v>
      </c>
      <c r="E24" s="112">
        <f t="shared" si="7"/>
        <v>1883</v>
      </c>
      <c r="F24" s="69">
        <f t="shared" si="7"/>
        <v>723133</v>
      </c>
      <c r="G24" s="69">
        <f t="shared" si="7"/>
        <v>56256</v>
      </c>
      <c r="H24" s="112">
        <f t="shared" si="7"/>
        <v>723128</v>
      </c>
      <c r="I24" s="112">
        <f t="shared" si="7"/>
        <v>2061297.4</v>
      </c>
      <c r="J24" s="112">
        <f t="shared" si="7"/>
        <v>139548.66</v>
      </c>
      <c r="K24" s="112">
        <f t="shared" si="7"/>
        <v>92005.92</v>
      </c>
      <c r="L24" s="112">
        <f t="shared" si="7"/>
        <v>1796035.16</v>
      </c>
      <c r="M24" s="112">
        <f t="shared" si="7"/>
        <v>173097.07</v>
      </c>
      <c r="N24" s="15">
        <f t="shared" si="7"/>
        <v>2061138.15</v>
      </c>
      <c r="O24" s="15">
        <f t="shared" si="7"/>
        <v>139437.18</v>
      </c>
      <c r="P24" s="15">
        <f t="shared" si="7"/>
        <v>1911404.16</v>
      </c>
      <c r="Q24" s="15">
        <f t="shared" si="7"/>
        <v>1786953.89</v>
      </c>
      <c r="R24" s="112">
        <f t="shared" si="7"/>
        <v>4310.84</v>
      </c>
      <c r="S24" s="112">
        <f t="shared" si="7"/>
        <v>59909.76</v>
      </c>
      <c r="T24" s="112">
        <f t="shared" si="7"/>
        <v>138710.90000000002</v>
      </c>
      <c r="U24" s="112">
        <f t="shared" si="7"/>
        <v>202931.50000000003</v>
      </c>
      <c r="V24" s="112">
        <f t="shared" si="7"/>
        <v>3400.84</v>
      </c>
      <c r="W24" s="112">
        <f t="shared" si="7"/>
        <v>57708.26</v>
      </c>
      <c r="X24" s="112">
        <f t="shared" si="7"/>
        <v>41613.27000000002</v>
      </c>
      <c r="Y24" s="112">
        <f aca="true" t="shared" si="8" ref="V24:AA24">SUM(Y25:Y27)</f>
        <v>102722.37000000002</v>
      </c>
      <c r="Z24" s="112">
        <f t="shared" si="8"/>
        <v>402571.6265</v>
      </c>
      <c r="AA24" s="112">
        <f t="shared" si="8"/>
        <v>269021.1165</v>
      </c>
      <c r="AC24" s="111">
        <f aca="true" t="shared" si="9" ref="AC24:AL24">SUM(AC25:AC27)</f>
        <v>0</v>
      </c>
      <c r="AD24" s="112">
        <f t="shared" si="9"/>
        <v>0</v>
      </c>
      <c r="AE24" s="112">
        <f t="shared" si="9"/>
        <v>0</v>
      </c>
      <c r="AF24" s="112">
        <f t="shared" si="9"/>
        <v>0</v>
      </c>
      <c r="AG24" s="112">
        <f t="shared" si="9"/>
        <v>0</v>
      </c>
      <c r="AH24" s="112">
        <f t="shared" si="9"/>
        <v>0</v>
      </c>
      <c r="AI24" s="112">
        <f t="shared" si="9"/>
        <v>0</v>
      </c>
      <c r="AJ24" s="112">
        <f t="shared" si="9"/>
        <v>0</v>
      </c>
      <c r="AK24" s="112">
        <f t="shared" si="9"/>
        <v>0</v>
      </c>
      <c r="AL24" s="113">
        <f t="shared" si="9"/>
        <v>0</v>
      </c>
    </row>
    <row r="25" spans="1:38" ht="24.75" customHeight="1">
      <c r="A25" s="17"/>
      <c r="B25" s="6" t="s">
        <v>42</v>
      </c>
      <c r="C25" s="123">
        <v>12893</v>
      </c>
      <c r="D25" s="123">
        <v>708143</v>
      </c>
      <c r="E25" s="123"/>
      <c r="F25" s="123">
        <f>SUM(C25:E25)</f>
        <v>721036</v>
      </c>
      <c r="G25" s="123">
        <v>54339</v>
      </c>
      <c r="H25" s="91">
        <v>721036</v>
      </c>
      <c r="I25" s="91">
        <v>1859142.17</v>
      </c>
      <c r="J25" s="91"/>
      <c r="K25" s="91">
        <v>85095.92</v>
      </c>
      <c r="L25" s="91">
        <v>1774046.25</v>
      </c>
      <c r="M25" s="91"/>
      <c r="N25" s="91">
        <f>SUM(K25:M25)</f>
        <v>1859142.17</v>
      </c>
      <c r="O25" s="91"/>
      <c r="P25" s="91">
        <v>1733002.65</v>
      </c>
      <c r="Q25" s="91">
        <v>1733002.65</v>
      </c>
      <c r="R25" s="91">
        <v>3010.84</v>
      </c>
      <c r="S25" s="91">
        <v>56764.76</v>
      </c>
      <c r="T25" s="91"/>
      <c r="U25" s="91">
        <f>SUM(R25:T25)</f>
        <v>59775.600000000006</v>
      </c>
      <c r="V25" s="91">
        <v>3010.84</v>
      </c>
      <c r="W25" s="91">
        <v>56764.76</v>
      </c>
      <c r="X25" s="91"/>
      <c r="Y25" s="91">
        <f>SUM(V25:X25)</f>
        <v>59775.600000000006</v>
      </c>
      <c r="Z25" s="91">
        <v>208669.26</v>
      </c>
      <c r="AA25" s="92">
        <v>208669.26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53</v>
      </c>
      <c r="D26" s="123">
        <v>156</v>
      </c>
      <c r="E26" s="123">
        <v>1883</v>
      </c>
      <c r="F26" s="123">
        <f>SUM(C26:E26)</f>
        <v>2092</v>
      </c>
      <c r="G26" s="123">
        <v>1912</v>
      </c>
      <c r="H26" s="123">
        <v>2092</v>
      </c>
      <c r="I26" s="91">
        <v>199355.23</v>
      </c>
      <c r="J26" s="91">
        <v>139548.66</v>
      </c>
      <c r="K26" s="91">
        <v>4110</v>
      </c>
      <c r="L26" s="91">
        <v>21988.91</v>
      </c>
      <c r="M26" s="91">
        <v>173097.07</v>
      </c>
      <c r="N26" s="91">
        <f>SUM(K26:M26)</f>
        <v>199195.98</v>
      </c>
      <c r="O26" s="91">
        <v>139437.18</v>
      </c>
      <c r="P26" s="91">
        <v>177786.12</v>
      </c>
      <c r="Q26" s="91">
        <v>53335.85000000002</v>
      </c>
      <c r="R26" s="91">
        <v>1300</v>
      </c>
      <c r="S26" s="91">
        <v>3145</v>
      </c>
      <c r="T26" s="91">
        <v>138710.90000000002</v>
      </c>
      <c r="U26" s="91">
        <f>SUM(R26:T26)</f>
        <v>143155.90000000002</v>
      </c>
      <c r="V26" s="91">
        <v>390</v>
      </c>
      <c r="W26" s="91">
        <v>943.5</v>
      </c>
      <c r="X26" s="91">
        <v>41613.27000000002</v>
      </c>
      <c r="Y26" s="91">
        <f>SUM(V26:X26)</f>
        <v>42946.77000000002</v>
      </c>
      <c r="Z26" s="91">
        <v>193762.3665</v>
      </c>
      <c r="AA26" s="128">
        <v>60211.85650000002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5</v>
      </c>
      <c r="D27" s="117">
        <v>0</v>
      </c>
      <c r="E27" s="117"/>
      <c r="F27" s="123">
        <f>SUM(C27:E27)</f>
        <v>5</v>
      </c>
      <c r="G27" s="117">
        <v>5</v>
      </c>
      <c r="H27" s="47"/>
      <c r="I27" s="117">
        <v>2800</v>
      </c>
      <c r="J27" s="117"/>
      <c r="K27" s="117">
        <v>2800</v>
      </c>
      <c r="L27" s="117"/>
      <c r="M27" s="117"/>
      <c r="N27" s="81">
        <f>SUM(K27:M27)</f>
        <v>2800</v>
      </c>
      <c r="O27" s="117"/>
      <c r="P27" s="117">
        <v>615.3899999999999</v>
      </c>
      <c r="Q27" s="117">
        <v>615.3899999999999</v>
      </c>
      <c r="R27" s="117"/>
      <c r="S27" s="117"/>
      <c r="T27" s="117"/>
      <c r="U27" s="70">
        <f>SUM(R27:T27)</f>
        <v>0</v>
      </c>
      <c r="V27" s="117"/>
      <c r="W27" s="117"/>
      <c r="X27" s="117"/>
      <c r="Y27" s="70">
        <f>SUM(V27:X27)</f>
        <v>0</v>
      </c>
      <c r="Z27" s="117">
        <v>140</v>
      </c>
      <c r="AA27" s="118">
        <v>140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/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>
        <v>1</v>
      </c>
      <c r="D29" s="14">
        <v>0</v>
      </c>
      <c r="E29" s="14"/>
      <c r="F29" s="71">
        <f>SUM(C29:E29)</f>
        <v>1</v>
      </c>
      <c r="G29" s="14">
        <v>1</v>
      </c>
      <c r="H29" s="51">
        <v>1</v>
      </c>
      <c r="I29" s="14">
        <v>59917.85</v>
      </c>
      <c r="J29" s="14">
        <v>42574.13</v>
      </c>
      <c r="K29" s="14">
        <v>59917.85</v>
      </c>
      <c r="L29" s="14"/>
      <c r="M29" s="14"/>
      <c r="N29" s="82">
        <f>SUM(K29:M29)</f>
        <v>59917.85</v>
      </c>
      <c r="O29" s="14">
        <v>42574.13</v>
      </c>
      <c r="P29" s="14">
        <v>22982.189999999995</v>
      </c>
      <c r="Q29" s="14">
        <v>6652.389999999999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867.19</v>
      </c>
      <c r="AA29" s="23">
        <v>867.19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112">
        <f>SUM(C31:C32)</f>
        <v>1</v>
      </c>
      <c r="D30" s="112">
        <f>SUM(D31:D32)</f>
        <v>0</v>
      </c>
      <c r="E30" s="112">
        <f>SUM(E31:E32)</f>
        <v>0</v>
      </c>
      <c r="F30" s="69">
        <f>SUM(F31:F32)</f>
        <v>1</v>
      </c>
      <c r="G30" s="69">
        <f>SUM(G31:G32)</f>
        <v>1</v>
      </c>
      <c r="H30" s="46"/>
      <c r="I30" s="112">
        <f aca="true" t="shared" si="10" ref="I30:U30">SUM(I31:I32)</f>
        <v>18577.15</v>
      </c>
      <c r="J30" s="112">
        <f t="shared" si="10"/>
        <v>13199.84</v>
      </c>
      <c r="K30" s="112">
        <f t="shared" si="10"/>
        <v>18577.15</v>
      </c>
      <c r="L30" s="112">
        <f t="shared" si="10"/>
        <v>0</v>
      </c>
      <c r="M30" s="112">
        <f t="shared" si="10"/>
        <v>0</v>
      </c>
      <c r="N30" s="15">
        <f t="shared" si="10"/>
        <v>18577.15</v>
      </c>
      <c r="O30" s="15">
        <f t="shared" si="10"/>
        <v>13199.84</v>
      </c>
      <c r="P30" s="15">
        <f t="shared" si="10"/>
        <v>7125.480000000001</v>
      </c>
      <c r="Q30" s="15">
        <f t="shared" si="10"/>
        <v>2062.5300000000007</v>
      </c>
      <c r="R30" s="15">
        <f t="shared" si="10"/>
        <v>0</v>
      </c>
      <c r="S30" s="15">
        <f t="shared" si="10"/>
        <v>0</v>
      </c>
      <c r="T30" s="15">
        <f t="shared" si="10"/>
        <v>0</v>
      </c>
      <c r="U30" s="112">
        <f t="shared" si="10"/>
        <v>0</v>
      </c>
      <c r="V30" s="112">
        <f aca="true" t="shared" si="11" ref="V30:AA30">SUM(V31:V32)</f>
        <v>0</v>
      </c>
      <c r="W30" s="112">
        <f t="shared" si="11"/>
        <v>0</v>
      </c>
      <c r="X30" s="112">
        <f t="shared" si="11"/>
        <v>0</v>
      </c>
      <c r="Y30" s="112">
        <f t="shared" si="11"/>
        <v>0</v>
      </c>
      <c r="Z30" s="112">
        <f t="shared" si="11"/>
        <v>268.87</v>
      </c>
      <c r="AA30" s="112">
        <f t="shared" si="11"/>
        <v>268.87</v>
      </c>
      <c r="AC30" s="111">
        <f aca="true" t="shared" si="12" ref="AC30:AL30">SUM(AC31:AC32)</f>
        <v>0</v>
      </c>
      <c r="AD30" s="112">
        <f t="shared" si="12"/>
        <v>0</v>
      </c>
      <c r="AE30" s="112">
        <f t="shared" si="12"/>
        <v>0</v>
      </c>
      <c r="AF30" s="112">
        <f t="shared" si="12"/>
        <v>0</v>
      </c>
      <c r="AG30" s="112">
        <f t="shared" si="12"/>
        <v>0</v>
      </c>
      <c r="AH30" s="112">
        <f t="shared" si="12"/>
        <v>0</v>
      </c>
      <c r="AI30" s="112">
        <f t="shared" si="12"/>
        <v>0</v>
      </c>
      <c r="AJ30" s="112">
        <f t="shared" si="12"/>
        <v>0</v>
      </c>
      <c r="AK30" s="112">
        <f t="shared" si="12"/>
        <v>0</v>
      </c>
      <c r="AL30" s="113">
        <f t="shared" si="12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>
        <v>1</v>
      </c>
      <c r="D32" s="133"/>
      <c r="E32" s="133"/>
      <c r="F32" s="58">
        <f>SUM(C32:E32)</f>
        <v>1</v>
      </c>
      <c r="G32" s="133">
        <v>1</v>
      </c>
      <c r="H32" s="125"/>
      <c r="I32" s="133">
        <v>18577.15</v>
      </c>
      <c r="J32" s="133">
        <v>13199.84</v>
      </c>
      <c r="K32" s="133">
        <v>18577.15</v>
      </c>
      <c r="L32" s="133"/>
      <c r="M32" s="133"/>
      <c r="N32" s="55">
        <f>SUM(K32:M32)</f>
        <v>18577.15</v>
      </c>
      <c r="O32" s="133">
        <v>13199.84</v>
      </c>
      <c r="P32" s="133">
        <v>7125.480000000001</v>
      </c>
      <c r="Q32" s="133">
        <v>2062.5300000000007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268.87</v>
      </c>
      <c r="AA32" s="134">
        <v>268.87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/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112">
        <f>SUM(C35:C36)</f>
        <v>0</v>
      </c>
      <c r="D34" s="112">
        <f>SUM(D35:D36)</f>
        <v>0</v>
      </c>
      <c r="E34" s="112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13" ref="I34:U34">SUM(I35:I36)</f>
        <v>0</v>
      </c>
      <c r="J34" s="112">
        <f t="shared" si="13"/>
        <v>0</v>
      </c>
      <c r="K34" s="112">
        <f t="shared" si="13"/>
        <v>0</v>
      </c>
      <c r="L34" s="112">
        <f t="shared" si="13"/>
        <v>0</v>
      </c>
      <c r="M34" s="112">
        <f t="shared" si="13"/>
        <v>0</v>
      </c>
      <c r="N34" s="15">
        <f t="shared" si="13"/>
        <v>0</v>
      </c>
      <c r="O34" s="15">
        <f t="shared" si="13"/>
        <v>0</v>
      </c>
      <c r="P34" s="15">
        <f t="shared" si="13"/>
        <v>0</v>
      </c>
      <c r="Q34" s="15">
        <f t="shared" si="13"/>
        <v>0</v>
      </c>
      <c r="R34" s="15">
        <f t="shared" si="13"/>
        <v>0</v>
      </c>
      <c r="S34" s="15">
        <f t="shared" si="13"/>
        <v>0</v>
      </c>
      <c r="T34" s="15">
        <f t="shared" si="13"/>
        <v>0</v>
      </c>
      <c r="U34" s="112">
        <f t="shared" si="13"/>
        <v>0</v>
      </c>
      <c r="V34" s="112">
        <f>SUM(V35:V36)</f>
        <v>0</v>
      </c>
      <c r="W34" s="112">
        <f>SUM(W35:W36)</f>
        <v>0</v>
      </c>
      <c r="X34" s="112">
        <f>SUM(X35:X36)</f>
        <v>0</v>
      </c>
      <c r="Y34" s="112">
        <f>SUM(Y35:Y36)</f>
        <v>0</v>
      </c>
      <c r="Z34" s="112">
        <f>SUM(Z35:Z36)</f>
        <v>0</v>
      </c>
      <c r="AA34" s="112">
        <f>SUM(AA35:AA36)</f>
        <v>0</v>
      </c>
      <c r="AC34" s="111">
        <f aca="true" t="shared" si="14" ref="AC34:AL34">SUM(AC35:AC36)</f>
        <v>0</v>
      </c>
      <c r="AD34" s="112">
        <f t="shared" si="14"/>
        <v>0</v>
      </c>
      <c r="AE34" s="112">
        <f t="shared" si="14"/>
        <v>0</v>
      </c>
      <c r="AF34" s="112">
        <f t="shared" si="14"/>
        <v>0</v>
      </c>
      <c r="AG34" s="112">
        <f t="shared" si="14"/>
        <v>0</v>
      </c>
      <c r="AH34" s="112">
        <f t="shared" si="14"/>
        <v>0</v>
      </c>
      <c r="AI34" s="112">
        <f t="shared" si="14"/>
        <v>0</v>
      </c>
      <c r="AJ34" s="112">
        <f t="shared" si="14"/>
        <v>0</v>
      </c>
      <c r="AK34" s="112">
        <f t="shared" si="14"/>
        <v>0</v>
      </c>
      <c r="AL34" s="113">
        <f t="shared" si="14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40</v>
      </c>
      <c r="D37" s="115">
        <v>18</v>
      </c>
      <c r="E37" s="115"/>
      <c r="F37" s="72">
        <f>SUM(C37:E37)</f>
        <v>58</v>
      </c>
      <c r="G37" s="115">
        <v>17</v>
      </c>
      <c r="H37" s="49"/>
      <c r="I37" s="115">
        <v>30634.28</v>
      </c>
      <c r="J37" s="115">
        <v>22501.87</v>
      </c>
      <c r="K37" s="115">
        <v>20277.9</v>
      </c>
      <c r="L37" s="115">
        <v>10356.38</v>
      </c>
      <c r="M37" s="115"/>
      <c r="N37" s="80">
        <f>SUM(K37:M37)</f>
        <v>30634.28</v>
      </c>
      <c r="O37" s="115">
        <v>22501.87</v>
      </c>
      <c r="P37" s="115">
        <v>27920.399999999998</v>
      </c>
      <c r="Q37" s="115">
        <v>7585.509999999999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301.7805</v>
      </c>
      <c r="AA37" s="116">
        <v>301.7805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27</v>
      </c>
      <c r="D38" s="109">
        <v>11</v>
      </c>
      <c r="E38" s="109">
        <v>1</v>
      </c>
      <c r="F38" s="68">
        <f>SUM(C38:E38)</f>
        <v>39</v>
      </c>
      <c r="G38" s="109">
        <v>31</v>
      </c>
      <c r="H38" s="50"/>
      <c r="I38" s="109">
        <v>106990.96</v>
      </c>
      <c r="J38" s="109">
        <v>85592.69</v>
      </c>
      <c r="K38" s="109">
        <v>68194.29000000001</v>
      </c>
      <c r="L38" s="109">
        <v>24397</v>
      </c>
      <c r="M38" s="109">
        <v>14399.57</v>
      </c>
      <c r="N38" s="80">
        <f>SUM(K38:M38)</f>
        <v>106990.86000000002</v>
      </c>
      <c r="O38" s="109">
        <v>85592.69</v>
      </c>
      <c r="P38" s="109">
        <v>60927.88000000001</v>
      </c>
      <c r="Q38" s="109">
        <v>12185.570000000014</v>
      </c>
      <c r="R38" s="109"/>
      <c r="S38" s="109"/>
      <c r="T38" s="109"/>
      <c r="U38" s="68">
        <f>SUM(R38:T38)</f>
        <v>0</v>
      </c>
      <c r="V38" s="109"/>
      <c r="W38" s="109"/>
      <c r="X38" s="109"/>
      <c r="Y38" s="68">
        <f>SUM(V38:X38)</f>
        <v>0</v>
      </c>
      <c r="Z38" s="109">
        <v>11010.292</v>
      </c>
      <c r="AA38" s="110">
        <v>3010.2919999999995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88">
        <f>SUM(C41:C43)</f>
        <v>70</v>
      </c>
      <c r="D40" s="88">
        <f>SUM(D41:D43)</f>
        <v>0</v>
      </c>
      <c r="E40" s="88">
        <f>SUM(E41:E43)</f>
        <v>0</v>
      </c>
      <c r="F40" s="65">
        <f>SUM(F41:F43)</f>
        <v>70</v>
      </c>
      <c r="G40" s="65">
        <f>SUM(G41:G43)</f>
        <v>57</v>
      </c>
      <c r="H40" s="50"/>
      <c r="I40" s="88">
        <f aca="true" t="shared" si="15" ref="I40:U40">SUM(I41:I43)</f>
        <v>38344.33</v>
      </c>
      <c r="J40" s="88">
        <f t="shared" si="15"/>
        <v>0</v>
      </c>
      <c r="K40" s="88">
        <f t="shared" si="15"/>
        <v>38344.33</v>
      </c>
      <c r="L40" s="88">
        <f t="shared" si="15"/>
        <v>0</v>
      </c>
      <c r="M40" s="88">
        <f t="shared" si="15"/>
        <v>0</v>
      </c>
      <c r="N40" s="74">
        <f t="shared" si="15"/>
        <v>38344.33</v>
      </c>
      <c r="O40" s="74">
        <f t="shared" si="15"/>
        <v>0</v>
      </c>
      <c r="P40" s="74">
        <f t="shared" si="15"/>
        <v>32398.829999999994</v>
      </c>
      <c r="Q40" s="74">
        <f t="shared" si="15"/>
        <v>32398.829999999994</v>
      </c>
      <c r="R40" s="74">
        <f t="shared" si="15"/>
        <v>4150.33</v>
      </c>
      <c r="S40" s="74">
        <f t="shared" si="15"/>
        <v>0</v>
      </c>
      <c r="T40" s="74">
        <f t="shared" si="15"/>
        <v>0</v>
      </c>
      <c r="U40" s="88">
        <f t="shared" si="15"/>
        <v>4150.33</v>
      </c>
      <c r="V40" s="88">
        <f aca="true" t="shared" si="16" ref="V40:AA40">SUM(V41:V43)</f>
        <v>4150.33</v>
      </c>
      <c r="W40" s="88">
        <f t="shared" si="16"/>
        <v>0</v>
      </c>
      <c r="X40" s="88">
        <f t="shared" si="16"/>
        <v>0</v>
      </c>
      <c r="Y40" s="88">
        <f t="shared" si="16"/>
        <v>4150.33</v>
      </c>
      <c r="Z40" s="88">
        <f t="shared" si="16"/>
        <v>5627.4310000000005</v>
      </c>
      <c r="AA40" s="88">
        <f t="shared" si="16"/>
        <v>5627.4310000000005</v>
      </c>
      <c r="AC40" s="87">
        <f aca="true" t="shared" si="17" ref="AC40:AL40">SUM(AC41:AC43)</f>
        <v>0</v>
      </c>
      <c r="AD40" s="88">
        <f t="shared" si="17"/>
        <v>0</v>
      </c>
      <c r="AE40" s="88">
        <f t="shared" si="17"/>
        <v>0</v>
      </c>
      <c r="AF40" s="88">
        <f t="shared" si="17"/>
        <v>0</v>
      </c>
      <c r="AG40" s="88">
        <f t="shared" si="17"/>
        <v>0</v>
      </c>
      <c r="AH40" s="88">
        <f t="shared" si="17"/>
        <v>0</v>
      </c>
      <c r="AI40" s="88">
        <f t="shared" si="17"/>
        <v>0</v>
      </c>
      <c r="AJ40" s="88">
        <f t="shared" si="17"/>
        <v>0</v>
      </c>
      <c r="AK40" s="88">
        <f t="shared" si="17"/>
        <v>0</v>
      </c>
      <c r="AL40" s="89">
        <f t="shared" si="17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60</v>
      </c>
      <c r="D42" s="127"/>
      <c r="E42" s="127">
        <v>0</v>
      </c>
      <c r="F42" s="59">
        <f>SUM(C42:E42)</f>
        <v>60</v>
      </c>
      <c r="G42" s="127">
        <v>53</v>
      </c>
      <c r="H42" s="125"/>
      <c r="I42" s="127">
        <v>17065.92</v>
      </c>
      <c r="J42" s="127"/>
      <c r="K42" s="127">
        <v>17065.92</v>
      </c>
      <c r="L42" s="127"/>
      <c r="M42" s="127">
        <v>0</v>
      </c>
      <c r="N42" s="56">
        <f>SUM(K42:M42)</f>
        <v>17065.92</v>
      </c>
      <c r="O42" s="127"/>
      <c r="P42" s="127">
        <v>7707.839999999998</v>
      </c>
      <c r="Q42" s="127">
        <v>7707.839999999998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>
        <v>845.8</v>
      </c>
      <c r="AA42" s="128">
        <v>845.8</v>
      </c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>
        <v>10</v>
      </c>
      <c r="D43" s="117"/>
      <c r="E43" s="117">
        <v>0</v>
      </c>
      <c r="F43" s="70">
        <f>SUM(C43:E43)</f>
        <v>10</v>
      </c>
      <c r="G43" s="117">
        <v>4</v>
      </c>
      <c r="H43" s="47"/>
      <c r="I43" s="117">
        <v>21278.41</v>
      </c>
      <c r="J43" s="117"/>
      <c r="K43" s="117">
        <v>21278.41</v>
      </c>
      <c r="L43" s="117"/>
      <c r="M43" s="117">
        <v>0</v>
      </c>
      <c r="N43" s="81">
        <f>SUM(K43:M43)</f>
        <v>21278.41</v>
      </c>
      <c r="O43" s="117"/>
      <c r="P43" s="117">
        <v>24690.989999999998</v>
      </c>
      <c r="Q43" s="117">
        <v>24690.989999999998</v>
      </c>
      <c r="R43" s="117">
        <v>4150.33</v>
      </c>
      <c r="S43" s="117"/>
      <c r="T43" s="117"/>
      <c r="U43" s="70">
        <f>SUM(R43:T43)</f>
        <v>4150.33</v>
      </c>
      <c r="V43" s="117">
        <v>4150.33</v>
      </c>
      <c r="W43" s="117"/>
      <c r="X43" s="117"/>
      <c r="Y43" s="70">
        <f>SUM(V43:X43)</f>
        <v>4150.33</v>
      </c>
      <c r="Z43" s="117">
        <v>4781.631</v>
      </c>
      <c r="AA43" s="118">
        <v>4781.631</v>
      </c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/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112">
        <f>SUM(C46:C48)</f>
        <v>2</v>
      </c>
      <c r="D45" s="112">
        <f>SUM(D46:D48)</f>
        <v>0</v>
      </c>
      <c r="E45" s="112">
        <f>SUM(E46:E48)</f>
        <v>0</v>
      </c>
      <c r="F45" s="69">
        <f>SUM(F46:F48)</f>
        <v>2</v>
      </c>
      <c r="G45" s="69">
        <f>SUM(G46:G48)</f>
        <v>2</v>
      </c>
      <c r="H45" s="50"/>
      <c r="I45" s="112">
        <f aca="true" t="shared" si="18" ref="I45:U45">SUM(I46:I48)</f>
        <v>2700</v>
      </c>
      <c r="J45" s="112">
        <f t="shared" si="18"/>
        <v>0</v>
      </c>
      <c r="K45" s="112">
        <f t="shared" si="18"/>
        <v>2700</v>
      </c>
      <c r="L45" s="112">
        <f t="shared" si="18"/>
        <v>0</v>
      </c>
      <c r="M45" s="112">
        <f t="shared" si="18"/>
        <v>0</v>
      </c>
      <c r="N45" s="15">
        <f t="shared" si="18"/>
        <v>2700</v>
      </c>
      <c r="O45" s="15">
        <f t="shared" si="18"/>
        <v>0</v>
      </c>
      <c r="P45" s="15">
        <f t="shared" si="18"/>
        <v>1812.46</v>
      </c>
      <c r="Q45" s="15">
        <f t="shared" si="18"/>
        <v>1812.46</v>
      </c>
      <c r="R45" s="15">
        <f t="shared" si="18"/>
        <v>0</v>
      </c>
      <c r="S45" s="15">
        <f t="shared" si="18"/>
        <v>0</v>
      </c>
      <c r="T45" s="15">
        <f t="shared" si="18"/>
        <v>0</v>
      </c>
      <c r="U45" s="112">
        <f t="shared" si="18"/>
        <v>0</v>
      </c>
      <c r="V45" s="112">
        <f aca="true" t="shared" si="19" ref="V45:AA45">SUM(V46:V48)</f>
        <v>0</v>
      </c>
      <c r="W45" s="112">
        <f t="shared" si="19"/>
        <v>0</v>
      </c>
      <c r="X45" s="112">
        <f t="shared" si="19"/>
        <v>0</v>
      </c>
      <c r="Y45" s="112">
        <f t="shared" si="19"/>
        <v>0</v>
      </c>
      <c r="Z45" s="112">
        <f t="shared" si="19"/>
        <v>135</v>
      </c>
      <c r="AA45" s="112">
        <f t="shared" si="19"/>
        <v>135</v>
      </c>
      <c r="AC45" s="111">
        <f aca="true" t="shared" si="20" ref="AC45:AL45">SUM(AC46:AC48)</f>
        <v>0</v>
      </c>
      <c r="AD45" s="112">
        <f t="shared" si="20"/>
        <v>0</v>
      </c>
      <c r="AE45" s="112">
        <f t="shared" si="20"/>
        <v>0</v>
      </c>
      <c r="AF45" s="112">
        <f t="shared" si="20"/>
        <v>0</v>
      </c>
      <c r="AG45" s="112">
        <f t="shared" si="20"/>
        <v>0</v>
      </c>
      <c r="AH45" s="112">
        <f t="shared" si="20"/>
        <v>0</v>
      </c>
      <c r="AI45" s="112">
        <f t="shared" si="20"/>
        <v>0</v>
      </c>
      <c r="AJ45" s="112">
        <f t="shared" si="20"/>
        <v>0</v>
      </c>
      <c r="AK45" s="112">
        <f t="shared" si="20"/>
        <v>0</v>
      </c>
      <c r="AL45" s="113">
        <f t="shared" si="20"/>
        <v>0</v>
      </c>
    </row>
    <row r="46" spans="1:38" ht="15">
      <c r="A46" s="17"/>
      <c r="B46" s="10" t="s">
        <v>65</v>
      </c>
      <c r="C46" s="34"/>
      <c r="D46" s="130"/>
      <c r="E46" s="130"/>
      <c r="F46" s="60">
        <f>SUM(C46:E46)</f>
        <v>0</v>
      </c>
      <c r="G46" s="130"/>
      <c r="H46" s="48"/>
      <c r="I46" s="130">
        <v>0</v>
      </c>
      <c r="J46" s="130"/>
      <c r="K46" s="130"/>
      <c r="L46" s="130"/>
      <c r="M46" s="130"/>
      <c r="N46" s="57">
        <f>SUM(K46:M46)</f>
        <v>0</v>
      </c>
      <c r="O46" s="130"/>
      <c r="P46" s="130">
        <v>0</v>
      </c>
      <c r="Q46" s="130">
        <v>0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2</v>
      </c>
      <c r="D48" s="117"/>
      <c r="E48" s="117"/>
      <c r="F48" s="70">
        <f>SUM(C48:E48)</f>
        <v>2</v>
      </c>
      <c r="G48" s="117">
        <v>2</v>
      </c>
      <c r="H48" s="125"/>
      <c r="I48" s="117">
        <v>2700</v>
      </c>
      <c r="J48" s="117"/>
      <c r="K48" s="117">
        <v>2700</v>
      </c>
      <c r="L48" s="117"/>
      <c r="M48" s="117"/>
      <c r="N48" s="81">
        <f>SUM(K48:M48)</f>
        <v>2700</v>
      </c>
      <c r="O48" s="117"/>
      <c r="P48" s="117">
        <v>1812.46</v>
      </c>
      <c r="Q48" s="117">
        <v>1812.46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>
        <v>135</v>
      </c>
      <c r="AA48" s="118">
        <v>135</v>
      </c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/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64" t="s">
        <v>69</v>
      </c>
      <c r="B50" s="265"/>
      <c r="C50" s="37">
        <f>C11+C16+C17+C20+C21+C24+C28+C29+C30+C33+C34+C37+C38+C39+C40+C44+C45+C49</f>
        <v>13361</v>
      </c>
      <c r="D50" s="15">
        <f aca="true" t="shared" si="21" ref="D50:AL50">D11+D16+D17+D20+D21+D24+D28+D29+D30+D33+D34+D37+D38+D39+D40+D44+D45+D49</f>
        <v>709644</v>
      </c>
      <c r="E50" s="15">
        <f t="shared" si="21"/>
        <v>49262</v>
      </c>
      <c r="F50" s="15">
        <f t="shared" si="21"/>
        <v>772267</v>
      </c>
      <c r="G50" s="15">
        <f t="shared" si="21"/>
        <v>100794</v>
      </c>
      <c r="H50" s="15">
        <f t="shared" si="21"/>
        <v>726150</v>
      </c>
      <c r="I50" s="15">
        <f t="shared" si="21"/>
        <v>14620629.67</v>
      </c>
      <c r="J50" s="15">
        <f t="shared" si="21"/>
        <v>2328136.55</v>
      </c>
      <c r="K50" s="15">
        <f t="shared" si="21"/>
        <v>362619.22000000003</v>
      </c>
      <c r="L50" s="15">
        <f t="shared" si="21"/>
        <v>2040964.4999999998</v>
      </c>
      <c r="M50" s="15">
        <f t="shared" si="21"/>
        <v>12138637.26</v>
      </c>
      <c r="N50" s="15">
        <f t="shared" si="21"/>
        <v>14542220.979999999</v>
      </c>
      <c r="O50" s="15">
        <f t="shared" si="21"/>
        <v>2324365.23</v>
      </c>
      <c r="P50" s="15">
        <f t="shared" si="21"/>
        <v>13127266.390000002</v>
      </c>
      <c r="Q50" s="15">
        <f t="shared" si="21"/>
        <v>10973181.150000002</v>
      </c>
      <c r="R50" s="15">
        <f t="shared" si="21"/>
        <v>70289.06000000001</v>
      </c>
      <c r="S50" s="15">
        <f t="shared" si="21"/>
        <v>76123.25</v>
      </c>
      <c r="T50" s="15">
        <f t="shared" si="21"/>
        <v>8852713.96</v>
      </c>
      <c r="U50" s="15">
        <f t="shared" si="21"/>
        <v>8999126.27</v>
      </c>
      <c r="V50" s="15">
        <f t="shared" si="21"/>
        <v>69351.41</v>
      </c>
      <c r="W50" s="15">
        <f t="shared" si="21"/>
        <v>65960.65</v>
      </c>
      <c r="X50" s="15">
        <f t="shared" si="21"/>
        <v>7698973.609999999</v>
      </c>
      <c r="Y50" s="15">
        <f t="shared" si="21"/>
        <v>7834285.67</v>
      </c>
      <c r="Z50" s="15">
        <f t="shared" si="21"/>
        <v>10278778.132099997</v>
      </c>
      <c r="AA50" s="16">
        <f t="shared" si="21"/>
        <v>8674145.712099997</v>
      </c>
      <c r="AC50" s="54">
        <f t="shared" si="21"/>
        <v>0</v>
      </c>
      <c r="AD50" s="15">
        <f t="shared" si="21"/>
        <v>0</v>
      </c>
      <c r="AE50" s="15">
        <f t="shared" si="21"/>
        <v>0</v>
      </c>
      <c r="AF50" s="15">
        <f t="shared" si="21"/>
        <v>0</v>
      </c>
      <c r="AG50" s="15">
        <f t="shared" si="21"/>
        <v>0</v>
      </c>
      <c r="AH50" s="15">
        <f t="shared" si="21"/>
        <v>0</v>
      </c>
      <c r="AI50" s="15">
        <f t="shared" si="21"/>
        <v>0</v>
      </c>
      <c r="AJ50" s="15">
        <f t="shared" si="21"/>
        <v>0</v>
      </c>
      <c r="AK50" s="15">
        <f t="shared" si="21"/>
        <v>0</v>
      </c>
      <c r="AL50" s="16">
        <f t="shared" si="21"/>
        <v>0</v>
      </c>
    </row>
    <row r="52" ht="15">
      <c r="Y52" s="234"/>
    </row>
    <row r="53" spans="5:24" ht="15">
      <c r="E53" s="234"/>
      <c r="F53" s="234"/>
      <c r="P53" s="234"/>
      <c r="Q53" s="234"/>
      <c r="V53" s="234"/>
      <c r="W53" s="234"/>
      <c r="X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ht="15">
      <c r="X55" s="234"/>
    </row>
    <row r="57" ht="15">
      <c r="X57" s="234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:F23 F25:F26 F28 R47:T48 U12:Y13 U14 X14:Y14 U15 X15:Y15" unlockedFormula="1"/>
    <ignoredError sqref="F17 N30:N34 S31:U33 R17 R19:S19 R18:S18" formula="1"/>
    <ignoredError sqref="F24 U23 U25:U28 N23 N25:N26 N27:N28 N12:O16 U16 U22 U47:U48 U38:U39 N37:N39 N24 U20 U19 U18 N17 N20 N21 U44 U41:U43 N40 N44:N45 N19 N18 N41:N43" formula="1" unlockedFormula="1"/>
    <ignoredError sqref="N22 L11:O11 L12:M15 U37 U46 U49:Y49" formulaRange="1"/>
    <ignoredError sqref="U23 U25:U28 N23 N25:N26 N27:N28 N12:O16 U16 U22 U47:U48 U38:U39 N37:N39" formulaRange="1" unlockedFormula="1"/>
    <ignoredError sqref="N24 U20 U19 U18 N17 N20 N21 U44 U41:U43 N40 N44:N45" formula="1" formulaRange="1" unlockedFormula="1"/>
    <ignoredError sqref="N19 N18 N41:N4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Gomurashvili</cp:lastModifiedBy>
  <cp:lastPrinted>2017-10-18T12:38:28Z</cp:lastPrinted>
  <dcterms:created xsi:type="dcterms:W3CDTF">1996-10-14T23:33:28Z</dcterms:created>
  <dcterms:modified xsi:type="dcterms:W3CDTF">2019-03-14T13:34:45Z</dcterms:modified>
  <cp:category/>
  <cp:version/>
  <cp:contentType/>
  <cp:contentStatus/>
</cp:coreProperties>
</file>