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<sst xmlns="http://schemas.openxmlformats.org/spreadsheetml/2006/main" count="330" uniqueCount="246">
  <si>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</si>
  <si>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</si>
  <si>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</si>
  <si>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</si>
  <si>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</si>
  <si>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</si>
  <si>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</si>
  <si>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</si>
  <si>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</si>
  <si>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</si>
  <si>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</si>
  <si>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</si>
  <si>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</si>
  <si>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</si>
  <si>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</si>
  <si>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</si>
  <si>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</si>
  <si>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</si>
  <si>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</si>
  <si>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</si>
  <si>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</si>
  <si>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</si>
  <si>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</si>
  <si>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</si>
  <si>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</si>
  <si>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</si>
  <si>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</si>
  <si>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</si>
  <si>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</si>
  <si>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</si>
  <si>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</si>
  <si>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</si>
  <si>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</si>
  <si>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</si>
  <si>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</si>
  <si>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</si>
  <si>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</si>
  <si>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</si>
  <si>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</si>
  <si>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</si>
  <si>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</si>
  <si>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</si>
  <si>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</si>
  <si>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</si>
  <si>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</si>
  <si>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</si>
  <si>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</si>
  <si>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</si>
  <si>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</si>
  <si>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</si>
  <si>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</si>
  <si>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</si>
  <si>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</si>
  <si>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</si>
  <si>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</si>
  <si>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</si>
  <si>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</si>
  <si>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</si>
  <si>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</si>
  <si>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</si>
  <si>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</si>
  <si>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</si>
  <si>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</si>
  <si>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</si>
  <si>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</si>
  <si>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</si>
  <si>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</si>
  <si>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</si>
  <si>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</si>
  <si>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</si>
  <si>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</si>
  <si>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</si>
  <si>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</si>
  <si>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</si>
  <si>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</si>
  <si>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</si>
  <si>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</si>
  <si>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</si>
  <si>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</si>
  <si>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</si>
  <si>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</si>
  <si>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</si>
  <si>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</si>
  <si>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</si>
  <si>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</si>
  <si>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</si>
  <si>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</si>
  <si>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</si>
  <si>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</si>
  <si>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</si>
  <si>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</si>
  <si>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</si>
  <si>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</si>
  <si>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</si>
  <si>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</si>
  <si>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</si>
  <si>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</si>
  <si>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</si>
  <si>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</si>
  <si>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</si>
  <si>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</si>
  <si>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</si>
  <si>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</si>
  <si>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</si>
  <si>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</si>
  <si>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</si>
  <si>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</si>
  <si>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</si>
  <si>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</si>
  <si>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</si>
  <si>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</si>
  <si>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</si>
  <si>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</si>
  <si>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</si>
  <si>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</si>
  <si>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</si>
  <si>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</si>
  <si>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</si>
  <si>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</si>
  <si>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</si>
  <si>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</si>
  <si>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</si>
  <si>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</si>
  <si>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</si>
  <si>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</si>
  <si>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</si>
  <si>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</si>
  <si>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</si>
  <si>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</si>
  <si>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</si>
  <si>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</si>
  <si>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</si>
  <si>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</si>
  <si>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</si>
  <si>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</si>
  <si>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</si>
  <si>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</si>
  <si>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</si>
  <si>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</si>
  <si>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</si>
  <si>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</si>
  <si>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</si>
  <si>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</si>
  <si>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</si>
  <si>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</si>
  <si>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</si>
  <si>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</si>
  <si>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</si>
  <si>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</si>
  <si>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</si>
  <si>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</si>
  <si>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</si>
  <si>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</si>
  <si>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</si>
  <si>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</si>
  <si>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</si>
  <si>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</si>
  <si>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</si>
  <si>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</si>
  <si>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</si>
  <si>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</si>
  <si>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</si>
  <si>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</si>
  <si>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</si>
  <si>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</si>
  <si>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</si>
  <si>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</si>
  <si>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</si>
  <si>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</si>
  <si>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</si>
  <si>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</si>
  <si>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</si>
  <si>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</si>
  <si>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</si>
  <si>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</si>
  <si>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</si>
  <si>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</si>
  <si>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</si>
  <si>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</si>
  <si>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</si>
  <si>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</si>
  <si>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</si>
  <si>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</si>
  <si>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</si>
  <si>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</si>
  <si>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</si>
  <si>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</si>
  <si>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</si>
  <si>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</si>
  <si>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</si>
  <si>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</si>
  <si>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</si>
  <si>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</si>
  <si>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</si>
  <si>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</si>
  <si>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</si>
  <si>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</si>
  <si>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</si>
  <si>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</si>
  <si>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</si>
  <si>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</si>
  <si>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</si>
  <si>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</si>
  <si>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</si>
  <si>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</si>
  <si>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</si>
  <si>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</si>
  <si>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</si>
  <si>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</si>
  <si>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</si>
  <si>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</si>
  <si>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</si>
  <si>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</si>
  <si>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</si>
  <si>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</si>
  <si>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</si>
  <si>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</si>
  <si>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</si>
  <si>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</si>
  <si>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</si>
  <si>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</si>
  <si>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</si>
  <si>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</si>
  <si>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</si>
  <si>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</si>
  <si>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</si>
  <si>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</si>
  <si>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</si>
  <si>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</si>
  <si>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</si>
  <si>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</si>
  <si>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</si>
  <si>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</si>
  <si>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</si>
  <si>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</si>
  <si>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</si>
  <si>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</si>
  <si>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</si>
  <si>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</si>
  <si>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</si>
  <si>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</si>
  <si>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</si>
  <si>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</si>
  <si>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საანგარიშო პერიოდი:  01/01/2019-30/09/2019</t>
  </si>
  <si>
    <t>ანგარიშგების თარიღი: 30/09/2019</t>
  </si>
  <si>
    <t>ანგარიშგების პერიოდი:  01/01/2019-30/09/2019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</si>
</sst>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165" fontId="3" fillId="56" borderId="67" xfId="175" applyNumberFormat="1" applyFont="1" applyFill="1" applyBorder="1" applyAlignment="1">
      <alignment horizontal="right" vertical="center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165" fontId="2" fillId="0" borderId="41" xfId="0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0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5" s="228" customFormat="1" ht="15">
      <c r="B3" s="241" t="s">
        <v>244</v>
      </c>
      <c r="C3" s="241"/>
      <c r="D3" s="241"/>
      <c r="E3" s="241"/>
    </row>
    <row r="4" spans="2:3" ht="15">
      <c r="B4" s="137"/>
      <c r="C4" s="137"/>
    </row>
    <row r="5" spans="2:5" ht="18" customHeight="1">
      <c r="B5" s="138"/>
      <c r="C5" s="242" t="s">
        <v>84</v>
      </c>
      <c r="D5" s="243"/>
      <c r="E5" s="243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4" t="s">
        <v>89</v>
      </c>
      <c r="D9" s="244"/>
      <c r="E9" s="244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543154.64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4835044.01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3570076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1475457.5400000003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692287.2999999998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14.03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268070.98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3968.7000000000003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42750.29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11430823.489999996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4" t="s">
        <v>127</v>
      </c>
      <c r="D30" s="244"/>
      <c r="E30" s="244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3521602.82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1440032.32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405253.96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72442.71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102600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377512.62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5919444.43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4" t="s">
        <v>150</v>
      </c>
      <c r="D43" s="244"/>
      <c r="E43" s="244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3180100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1683410.51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647868.55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>
        <v>0</v>
      </c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5511379.06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11430823.489999998</v>
      </c>
    </row>
    <row r="52" s="179" customFormat="1" ht="15"/>
    <row r="53" s="179" customFormat="1" ht="15"/>
    <row r="54" spans="3:5" ht="15">
      <c r="C54" s="239"/>
      <c r="D54" s="239"/>
      <c r="E54" s="239"/>
    </row>
    <row r="55" spans="3:5" ht="15">
      <c r="C55" s="240"/>
      <c r="D55" s="240"/>
      <c r="E55" s="240"/>
    </row>
    <row r="56" spans="3:5" ht="15">
      <c r="C56" s="239"/>
      <c r="D56" s="239"/>
      <c r="E56" s="239"/>
    </row>
    <row r="57" spans="3:5" ht="15">
      <c r="C57" s="240"/>
      <c r="D57" s="240"/>
      <c r="E57" s="240"/>
    </row>
    <row r="58" spans="3:5" ht="15" customHeight="1">
      <c r="C58" s="239"/>
      <c r="D58" s="239"/>
      <c r="E58" s="239"/>
    </row>
    <row r="59" spans="3:5" ht="15">
      <c r="C59" s="240"/>
      <c r="D59" s="240"/>
      <c r="E59" s="240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I15" sqref="I15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5" ht="15" customHeight="1">
      <c r="B2" s="245" t="s">
        <v>245</v>
      </c>
      <c r="C2" s="245"/>
      <c r="D2" s="245"/>
      <c r="E2" s="245"/>
    </row>
    <row r="3" ht="15" customHeight="1"/>
    <row r="4" spans="4:5" s="182" customFormat="1" ht="12.75" customHeight="1">
      <c r="D4" s="246" t="s">
        <v>167</v>
      </c>
      <c r="E4" s="246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7" t="s">
        <v>168</v>
      </c>
      <c r="D8" s="247"/>
      <c r="E8" s="247"/>
    </row>
    <row r="9" spans="2:5" ht="15" customHeight="1">
      <c r="B9" s="188" t="s">
        <v>90</v>
      </c>
      <c r="C9" s="189">
        <v>1</v>
      </c>
      <c r="D9" s="190" t="s">
        <v>169</v>
      </c>
      <c r="E9" s="191">
        <v>6616293.62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1394001.86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-3368036.33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107713.15999999992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8698041.25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8271274.319999998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1120510.1199999999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-27121.6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-40496.23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57413.13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7106725.699999999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403580.04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1994895.5900000008</v>
      </c>
    </row>
    <row r="23" spans="3:5" ht="9" customHeight="1">
      <c r="C23" s="165"/>
      <c r="D23" s="202"/>
      <c r="E23" s="167"/>
    </row>
    <row r="24" spans="3:5" ht="15" customHeight="1" thickBot="1">
      <c r="C24" s="247" t="s">
        <v>183</v>
      </c>
      <c r="D24" s="247"/>
      <c r="E24" s="247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0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0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0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>
        <v>0</v>
      </c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0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>
        <v>0</v>
      </c>
    </row>
    <row r="31" spans="2:5" ht="15" customHeight="1">
      <c r="B31" s="192" t="s">
        <v>130</v>
      </c>
      <c r="C31" s="193">
        <v>21</v>
      </c>
      <c r="D31" s="194" t="s">
        <v>185</v>
      </c>
      <c r="E31" s="195">
        <v>0</v>
      </c>
    </row>
    <row r="32" spans="2:5" ht="15" customHeight="1">
      <c r="B32" s="192" t="s">
        <v>132</v>
      </c>
      <c r="C32" s="193">
        <v>22</v>
      </c>
      <c r="D32" s="196" t="s">
        <v>176</v>
      </c>
      <c r="E32" s="195">
        <v>0</v>
      </c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0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0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1994895.5900000008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7" t="s">
        <v>194</v>
      </c>
      <c r="E45" s="247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7" t="s">
        <v>199</v>
      </c>
      <c r="D51" s="247"/>
      <c r="E51" s="247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403420.87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0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403420.87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8" t="s">
        <v>215</v>
      </c>
      <c r="D63" s="248"/>
      <c r="E63" s="248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962288.27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374394.45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32549.18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37175.530000000006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31176.960000000003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-198533.76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762198.3100000009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36">
        <f>E72*0.15</f>
        <v>114329.74650000012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647868.5635000007</v>
      </c>
    </row>
    <row r="75" ht="15">
      <c r="D75" s="222"/>
    </row>
    <row r="76" spans="3:5" ht="15">
      <c r="C76" s="239"/>
      <c r="D76" s="239"/>
      <c r="E76" s="239"/>
    </row>
    <row r="77" spans="3:5" ht="15">
      <c r="C77" s="240"/>
      <c r="D77" s="240"/>
      <c r="E77" s="240"/>
    </row>
    <row r="78" spans="3:5" ht="15">
      <c r="C78" s="239"/>
      <c r="D78" s="239"/>
      <c r="E78" s="239"/>
    </row>
    <row r="79" spans="3:5" ht="15">
      <c r="C79" s="240"/>
      <c r="D79" s="240"/>
      <c r="E79" s="240"/>
    </row>
    <row r="80" spans="3:5" ht="15">
      <c r="C80" s="239"/>
      <c r="D80" s="239"/>
      <c r="E80" s="239"/>
    </row>
    <row r="81" spans="3:5" ht="15">
      <c r="C81" s="240"/>
      <c r="D81" s="240"/>
      <c r="E81" s="240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7"/>
  <sheetViews>
    <sheetView zoomScale="85" zoomScaleNormal="85" zoomScaleSheetLayoutView="50" zoomScalePageLayoutView="0" workbookViewId="0" topLeftCell="A31">
      <selection activeCell="A53" sqref="A5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8.8515625" style="5" customWidth="1"/>
    <col min="12" max="12" width="10.421875" style="5" customWidth="1"/>
    <col min="13" max="13" width="11.00390625" style="5" customWidth="1"/>
    <col min="14" max="14" width="10.7109375" style="5" customWidth="1"/>
    <col min="15" max="15" width="10.421875" style="5" customWidth="1"/>
    <col min="16" max="17" width="10.28125" style="5" customWidth="1"/>
    <col min="18" max="18" width="10.00390625" style="5" customWidth="1"/>
    <col min="19" max="19" width="9.140625" style="5" customWidth="1"/>
    <col min="20" max="20" width="9.8515625" style="5" customWidth="1"/>
    <col min="21" max="21" width="10.140625" style="5" customWidth="1"/>
    <col min="22" max="22" width="9.57421875" style="5" bestFit="1" customWidth="1"/>
    <col min="23" max="23" width="10.57421875" style="5" bestFit="1" customWidth="1"/>
    <col min="24" max="24" width="10.28125" style="5" customWidth="1"/>
    <col min="25" max="25" width="11.140625" style="5" customWidth="1"/>
    <col min="26" max="26" width="11.7109375" style="5" customWidth="1"/>
    <col min="27" max="27" width="10.281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8" t="s">
        <v>236</v>
      </c>
      <c r="B1" s="268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8" ht="15">
      <c r="A4" s="227" t="s">
        <v>243</v>
      </c>
      <c r="C4" s="135"/>
      <c r="D4" s="135"/>
      <c r="E4" s="135"/>
      <c r="F4" s="135"/>
      <c r="G4" s="135"/>
      <c r="H4" s="135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60" t="s">
        <v>82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C6" s="262" t="s">
        <v>83</v>
      </c>
      <c r="AD6" s="262"/>
      <c r="AE6" s="262"/>
      <c r="AF6" s="262"/>
      <c r="AG6" s="262"/>
      <c r="AH6" s="262"/>
      <c r="AI6" s="262"/>
      <c r="AJ6" s="262"/>
      <c r="AK6" s="262"/>
      <c r="AL6" s="262"/>
    </row>
    <row r="7" spans="1:38" ht="15.75" customHeight="1" thickBot="1">
      <c r="A7" s="135"/>
      <c r="B7" s="135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C7" s="263"/>
      <c r="AD7" s="263"/>
      <c r="AE7" s="263"/>
      <c r="AF7" s="263"/>
      <c r="AG7" s="263"/>
      <c r="AH7" s="263"/>
      <c r="AI7" s="263"/>
      <c r="AJ7" s="263"/>
      <c r="AK7" s="263"/>
      <c r="AL7" s="263"/>
    </row>
    <row r="8" spans="1:38" s="1" customFormat="1" ht="89.25" customHeight="1">
      <c r="A8" s="269" t="s">
        <v>23</v>
      </c>
      <c r="B8" s="264" t="s">
        <v>70</v>
      </c>
      <c r="C8" s="275" t="s">
        <v>22</v>
      </c>
      <c r="D8" s="253"/>
      <c r="E8" s="253"/>
      <c r="F8" s="253"/>
      <c r="G8" s="253"/>
      <c r="H8" s="265" t="s">
        <v>239</v>
      </c>
      <c r="I8" s="253" t="s">
        <v>71</v>
      </c>
      <c r="J8" s="253"/>
      <c r="K8" s="253" t="s">
        <v>72</v>
      </c>
      <c r="L8" s="253"/>
      <c r="M8" s="253"/>
      <c r="N8" s="253"/>
      <c r="O8" s="253"/>
      <c r="P8" s="253" t="s">
        <v>73</v>
      </c>
      <c r="Q8" s="253"/>
      <c r="R8" s="253" t="s">
        <v>74</v>
      </c>
      <c r="S8" s="253"/>
      <c r="T8" s="253"/>
      <c r="U8" s="253"/>
      <c r="V8" s="253"/>
      <c r="W8" s="253"/>
      <c r="X8" s="253"/>
      <c r="Y8" s="253"/>
      <c r="Z8" s="253" t="s">
        <v>77</v>
      </c>
      <c r="AA8" s="264"/>
      <c r="AC8" s="252" t="s">
        <v>71</v>
      </c>
      <c r="AD8" s="253"/>
      <c r="AE8" s="253" t="s">
        <v>72</v>
      </c>
      <c r="AF8" s="253"/>
      <c r="AG8" s="253" t="s">
        <v>78</v>
      </c>
      <c r="AH8" s="253"/>
      <c r="AI8" s="253" t="s">
        <v>79</v>
      </c>
      <c r="AJ8" s="253"/>
      <c r="AK8" s="253" t="s">
        <v>77</v>
      </c>
      <c r="AL8" s="264"/>
    </row>
    <row r="9" spans="1:38" s="1" customFormat="1" ht="50.25" customHeight="1">
      <c r="A9" s="270"/>
      <c r="B9" s="272"/>
      <c r="C9" s="274" t="s">
        <v>15</v>
      </c>
      <c r="D9" s="251"/>
      <c r="E9" s="251"/>
      <c r="F9" s="251"/>
      <c r="G9" s="12" t="s">
        <v>16</v>
      </c>
      <c r="H9" s="266"/>
      <c r="I9" s="249" t="s">
        <v>0</v>
      </c>
      <c r="J9" s="249" t="s">
        <v>1</v>
      </c>
      <c r="K9" s="251" t="s">
        <v>0</v>
      </c>
      <c r="L9" s="251"/>
      <c r="M9" s="251"/>
      <c r="N9" s="251"/>
      <c r="O9" s="12" t="s">
        <v>1</v>
      </c>
      <c r="P9" s="249" t="s">
        <v>80</v>
      </c>
      <c r="Q9" s="249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9" t="s">
        <v>17</v>
      </c>
      <c r="AA9" s="256" t="s">
        <v>18</v>
      </c>
      <c r="AC9" s="25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56" t="s">
        <v>18</v>
      </c>
    </row>
    <row r="10" spans="1:38" s="1" customFormat="1" ht="102.75" customHeight="1" thickBot="1">
      <c r="A10" s="271"/>
      <c r="B10" s="273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57"/>
      <c r="AC10" s="255"/>
      <c r="AD10" s="250"/>
      <c r="AE10" s="250"/>
      <c r="AF10" s="250"/>
      <c r="AG10" s="250"/>
      <c r="AH10" s="250"/>
      <c r="AI10" s="250"/>
      <c r="AJ10" s="250"/>
      <c r="AK10" s="250"/>
      <c r="AL10" s="257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0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46"/>
      <c r="I11" s="88">
        <f t="shared" si="0"/>
        <v>0</v>
      </c>
      <c r="J11" s="88">
        <f t="shared" si="0"/>
        <v>0</v>
      </c>
      <c r="K11" s="88">
        <f t="shared" si="0"/>
        <v>0</v>
      </c>
      <c r="L11" s="88">
        <f t="shared" si="0"/>
        <v>0</v>
      </c>
      <c r="M11" s="88">
        <f t="shared" si="0"/>
        <v>0</v>
      </c>
      <c r="N11" s="74">
        <f>SUM(N12:N15)</f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0</v>
      </c>
      <c r="S11" s="88">
        <f t="shared" si="0"/>
        <v>0</v>
      </c>
      <c r="T11" s="88">
        <f t="shared" si="0"/>
        <v>0</v>
      </c>
      <c r="U11" s="65">
        <f t="shared" si="0"/>
        <v>0</v>
      </c>
      <c r="V11" s="88">
        <f t="shared" si="0"/>
        <v>0</v>
      </c>
      <c r="W11" s="88">
        <f t="shared" si="0"/>
        <v>0</v>
      </c>
      <c r="X11" s="88">
        <f t="shared" si="0"/>
        <v>0</v>
      </c>
      <c r="Y11" s="65">
        <f>SUM(Y12:Y15)</f>
        <v>0</v>
      </c>
      <c r="Z11" s="88">
        <f t="shared" si="0"/>
        <v>0</v>
      </c>
      <c r="AA11" s="89">
        <f t="shared" si="0"/>
        <v>0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/>
      <c r="E12" s="91"/>
      <c r="F12" s="61">
        <f>SUM(C12:E12)</f>
        <v>0</v>
      </c>
      <c r="G12" s="91"/>
      <c r="H12" s="45"/>
      <c r="I12" s="91"/>
      <c r="J12" s="91"/>
      <c r="K12" s="91"/>
      <c r="L12" s="91"/>
      <c r="M12" s="91"/>
      <c r="N12" s="75">
        <f>SUM(K12:M12)</f>
        <v>0</v>
      </c>
      <c r="O12" s="91"/>
      <c r="P12" s="91"/>
      <c r="Q12" s="91"/>
      <c r="R12" s="91"/>
      <c r="S12" s="91"/>
      <c r="T12" s="91"/>
      <c r="U12" s="61">
        <f>SUM(R12:T12)</f>
        <v>0</v>
      </c>
      <c r="V12" s="91"/>
      <c r="W12" s="91"/>
      <c r="X12" s="91"/>
      <c r="Y12" s="61">
        <f>SUM(V12:X12)</f>
        <v>0</v>
      </c>
      <c r="Z12" s="91"/>
      <c r="AA12" s="92"/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f>SUM(C13:E13)</f>
        <v>0</v>
      </c>
      <c r="G13" s="94"/>
      <c r="H13" s="125"/>
      <c r="I13" s="94"/>
      <c r="J13" s="94"/>
      <c r="K13" s="94"/>
      <c r="L13" s="94"/>
      <c r="M13" s="94"/>
      <c r="N13" s="76">
        <f>SUM(K13:M13)</f>
        <v>0</v>
      </c>
      <c r="O13" s="94"/>
      <c r="P13" s="94"/>
      <c r="Q13" s="94"/>
      <c r="R13" s="94"/>
      <c r="S13" s="94"/>
      <c r="T13" s="94"/>
      <c r="U13" s="62">
        <f>SUM(R13:T13)</f>
        <v>0</v>
      </c>
      <c r="V13" s="94"/>
      <c r="W13" s="94"/>
      <c r="X13" s="94"/>
      <c r="Y13" s="62">
        <f>SUM(V13:X13)</f>
        <v>0</v>
      </c>
      <c r="Z13" s="94"/>
      <c r="AA13" s="95"/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f>SUM(C14:E14)</f>
        <v>0</v>
      </c>
      <c r="G14" s="94"/>
      <c r="H14" s="125"/>
      <c r="I14" s="94"/>
      <c r="J14" s="94"/>
      <c r="K14" s="94"/>
      <c r="L14" s="94"/>
      <c r="M14" s="94"/>
      <c r="N14" s="76">
        <f>SUM(K14:M14)</f>
        <v>0</v>
      </c>
      <c r="O14" s="94"/>
      <c r="P14" s="94"/>
      <c r="Q14" s="94"/>
      <c r="R14" s="94"/>
      <c r="S14" s="94"/>
      <c r="T14" s="94"/>
      <c r="U14" s="62">
        <f>SUM(R14:T14)</f>
        <v>0</v>
      </c>
      <c r="V14" s="94"/>
      <c r="W14" s="237"/>
      <c r="X14" s="94"/>
      <c r="Y14" s="62">
        <f>SUM(V14:X14)</f>
        <v>0</v>
      </c>
      <c r="Z14" s="94"/>
      <c r="AA14" s="95"/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f>SUM(C15:E15)</f>
        <v>0</v>
      </c>
      <c r="G15" s="97"/>
      <c r="H15" s="47"/>
      <c r="I15" s="97"/>
      <c r="J15" s="97"/>
      <c r="K15" s="97"/>
      <c r="L15" s="97"/>
      <c r="M15" s="97"/>
      <c r="N15" s="77">
        <f>SUM(K15:M15)</f>
        <v>0</v>
      </c>
      <c r="O15" s="97"/>
      <c r="P15" s="97"/>
      <c r="Q15" s="97"/>
      <c r="R15" s="97"/>
      <c r="S15" s="97"/>
      <c r="T15" s="97"/>
      <c r="U15" s="63">
        <f>SUM(R15:T15)</f>
        <v>0</v>
      </c>
      <c r="V15" s="97"/>
      <c r="W15" s="97"/>
      <c r="X15" s="97"/>
      <c r="Y15" s="63">
        <f>SUM(V15:X15)</f>
        <v>0</v>
      </c>
      <c r="Z15" s="97"/>
      <c r="AA15" s="98"/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>
        <v>20</v>
      </c>
      <c r="D16" s="100">
        <v>403</v>
      </c>
      <c r="E16" s="100">
        <v>947</v>
      </c>
      <c r="F16" s="64">
        <f>SUM(C16:E16)</f>
        <v>1370</v>
      </c>
      <c r="G16" s="100">
        <v>138</v>
      </c>
      <c r="H16" s="46"/>
      <c r="I16" s="100">
        <v>8871.5</v>
      </c>
      <c r="J16" s="100"/>
      <c r="K16" s="100">
        <v>178</v>
      </c>
      <c r="L16" s="100">
        <v>6803.5</v>
      </c>
      <c r="M16" s="100">
        <v>1796.5</v>
      </c>
      <c r="N16" s="78">
        <f>SUM(K16:M16)</f>
        <v>8778</v>
      </c>
      <c r="O16" s="100"/>
      <c r="P16" s="100">
        <v>11242.98</v>
      </c>
      <c r="Q16" s="100">
        <v>11242.98</v>
      </c>
      <c r="R16" s="100"/>
      <c r="S16" s="100"/>
      <c r="T16" s="100">
        <v>42.37</v>
      </c>
      <c r="U16" s="64">
        <f>SUM(R16:T16)</f>
        <v>42.37</v>
      </c>
      <c r="V16" s="100"/>
      <c r="W16" s="100"/>
      <c r="X16" s="100">
        <v>42.37</v>
      </c>
      <c r="Y16" s="64">
        <f>SUM(V16:X16)</f>
        <v>42.37</v>
      </c>
      <c r="Z16" s="100">
        <v>42.37</v>
      </c>
      <c r="AA16" s="101">
        <v>42.37</v>
      </c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88">
        <f>SUM(C18:C19)</f>
        <v>806</v>
      </c>
      <c r="D17" s="88">
        <f>SUM(D18:D19)</f>
        <v>212</v>
      </c>
      <c r="E17" s="88">
        <f>SUM(E18:E19)</f>
        <v>4346</v>
      </c>
      <c r="F17" s="65">
        <f>SUM(F18:F19)</f>
        <v>5364</v>
      </c>
      <c r="G17" s="65">
        <f>SUM(G18:G19)</f>
        <v>1518</v>
      </c>
      <c r="H17" s="49"/>
      <c r="I17" s="88">
        <f aca="true" t="shared" si="1" ref="I17:U17">SUM(I18:I19)</f>
        <v>57921.92999999999</v>
      </c>
      <c r="J17" s="88">
        <f t="shared" si="1"/>
        <v>20075.66</v>
      </c>
      <c r="K17" s="88">
        <f t="shared" si="1"/>
        <v>14906.82</v>
      </c>
      <c r="L17" s="88">
        <f t="shared" si="1"/>
        <v>5222.32</v>
      </c>
      <c r="M17" s="88">
        <f t="shared" si="1"/>
        <v>33533.86</v>
      </c>
      <c r="N17" s="74">
        <f t="shared" si="1"/>
        <v>53663</v>
      </c>
      <c r="O17" s="74">
        <f t="shared" si="1"/>
        <v>19406.35</v>
      </c>
      <c r="P17" s="74">
        <f t="shared" si="1"/>
        <v>45754.979999999996</v>
      </c>
      <c r="Q17" s="74">
        <f t="shared" si="1"/>
        <v>28471.52</v>
      </c>
      <c r="R17" s="88">
        <f t="shared" si="1"/>
        <v>0</v>
      </c>
      <c r="S17" s="88">
        <f t="shared" si="1"/>
        <v>0</v>
      </c>
      <c r="T17" s="88">
        <f t="shared" si="1"/>
        <v>342.25</v>
      </c>
      <c r="U17" s="88">
        <f t="shared" si="1"/>
        <v>342.25</v>
      </c>
      <c r="V17" s="88">
        <f aca="true" t="shared" si="2" ref="V17:AA17">SUM(V18:V19)</f>
        <v>0</v>
      </c>
      <c r="W17" s="88">
        <f t="shared" si="2"/>
        <v>0</v>
      </c>
      <c r="X17" s="88">
        <f t="shared" si="2"/>
        <v>102.66999999999999</v>
      </c>
      <c r="Y17" s="88">
        <f t="shared" si="2"/>
        <v>102.66999999999999</v>
      </c>
      <c r="Z17" s="88">
        <f t="shared" si="2"/>
        <v>342.25</v>
      </c>
      <c r="AA17" s="89">
        <f t="shared" si="2"/>
        <v>102.66999999999999</v>
      </c>
      <c r="AC17" s="87">
        <f aca="true" t="shared" si="3" ref="AC17:AL17">SUM(AC18:AC19)</f>
        <v>0</v>
      </c>
      <c r="AD17" s="88">
        <f t="shared" si="3"/>
        <v>0</v>
      </c>
      <c r="AE17" s="88">
        <f t="shared" si="3"/>
        <v>0</v>
      </c>
      <c r="AF17" s="88">
        <f t="shared" si="3"/>
        <v>0</v>
      </c>
      <c r="AG17" s="88">
        <f t="shared" si="3"/>
        <v>0</v>
      </c>
      <c r="AH17" s="88">
        <f t="shared" si="3"/>
        <v>0</v>
      </c>
      <c r="AI17" s="88">
        <f t="shared" si="3"/>
        <v>0</v>
      </c>
      <c r="AJ17" s="88">
        <f t="shared" si="3"/>
        <v>0</v>
      </c>
      <c r="AK17" s="88">
        <f t="shared" si="3"/>
        <v>0</v>
      </c>
      <c r="AL17" s="89">
        <f t="shared" si="3"/>
        <v>0</v>
      </c>
    </row>
    <row r="18" spans="1:38" ht="24.75" customHeight="1">
      <c r="A18" s="17"/>
      <c r="B18" s="6" t="s">
        <v>33</v>
      </c>
      <c r="C18" s="27">
        <v>763</v>
      </c>
      <c r="D18" s="103"/>
      <c r="E18" s="103">
        <v>518</v>
      </c>
      <c r="F18" s="66">
        <f>SUM(C18:E18)</f>
        <v>1281</v>
      </c>
      <c r="G18" s="103">
        <v>1284</v>
      </c>
      <c r="H18" s="48"/>
      <c r="I18" s="103">
        <v>29242.42</v>
      </c>
      <c r="J18" s="103"/>
      <c r="K18" s="103">
        <v>11689.02</v>
      </c>
      <c r="L18" s="103"/>
      <c r="M18" s="103">
        <v>14250.62</v>
      </c>
      <c r="N18" s="79">
        <f>SUM(K18:M18)</f>
        <v>25939.64</v>
      </c>
      <c r="O18" s="103"/>
      <c r="P18" s="103">
        <v>21064.32</v>
      </c>
      <c r="Q18" s="103">
        <v>21064.32</v>
      </c>
      <c r="R18" s="103"/>
      <c r="S18" s="103"/>
      <c r="T18" s="103"/>
      <c r="U18" s="66">
        <f>SUM(R18:T18)</f>
        <v>0</v>
      </c>
      <c r="V18" s="103"/>
      <c r="W18" s="103"/>
      <c r="X18" s="103"/>
      <c r="Y18" s="66">
        <f>SUM(V18:X18)</f>
        <v>0</v>
      </c>
      <c r="Z18" s="103">
        <v>0</v>
      </c>
      <c r="AA18" s="104">
        <v>0</v>
      </c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7.75" customHeight="1" thickBot="1">
      <c r="A19" s="20"/>
      <c r="B19" s="40" t="s">
        <v>34</v>
      </c>
      <c r="C19" s="28">
        <v>43</v>
      </c>
      <c r="D19" s="106">
        <v>212</v>
      </c>
      <c r="E19" s="106">
        <v>3828</v>
      </c>
      <c r="F19" s="67">
        <f>SUM(C19:E19)</f>
        <v>4083</v>
      </c>
      <c r="G19" s="106">
        <v>234</v>
      </c>
      <c r="H19" s="47"/>
      <c r="I19" s="106">
        <v>28679.51</v>
      </c>
      <c r="J19" s="106">
        <v>20075.66</v>
      </c>
      <c r="K19" s="106">
        <v>3217.8</v>
      </c>
      <c r="L19" s="106">
        <v>5222.32</v>
      </c>
      <c r="M19" s="106">
        <v>19283.24</v>
      </c>
      <c r="N19" s="79">
        <f>SUM(K19:M19)</f>
        <v>27723.36</v>
      </c>
      <c r="O19" s="106">
        <v>19406.35</v>
      </c>
      <c r="P19" s="106">
        <v>24690.66</v>
      </c>
      <c r="Q19" s="106">
        <v>7407.200000000002</v>
      </c>
      <c r="R19" s="106"/>
      <c r="S19" s="106"/>
      <c r="T19" s="106">
        <v>342.25</v>
      </c>
      <c r="U19" s="67">
        <f>SUM(R19:T19)</f>
        <v>342.25</v>
      </c>
      <c r="V19" s="106"/>
      <c r="W19" s="106"/>
      <c r="X19" s="106">
        <v>102.66999999999999</v>
      </c>
      <c r="Y19" s="67">
        <f>SUM(V19:X19)</f>
        <v>102.66999999999999</v>
      </c>
      <c r="Z19" s="106">
        <v>342.25</v>
      </c>
      <c r="AA19" s="107">
        <v>102.66999999999999</v>
      </c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148</v>
      </c>
      <c r="D20" s="109">
        <v>424</v>
      </c>
      <c r="E20" s="109">
        <v>35171</v>
      </c>
      <c r="F20" s="68">
        <f>SUM(C20:E20)</f>
        <v>35743</v>
      </c>
      <c r="G20" s="109">
        <v>40601</v>
      </c>
      <c r="H20" s="46"/>
      <c r="I20" s="109">
        <v>2949448.43</v>
      </c>
      <c r="J20" s="109"/>
      <c r="K20" s="109">
        <v>70427.31</v>
      </c>
      <c r="L20" s="109">
        <v>38824.26</v>
      </c>
      <c r="M20" s="109">
        <v>2754977.23</v>
      </c>
      <c r="N20" s="80">
        <f>SUM(K20:M20)</f>
        <v>2864228.8</v>
      </c>
      <c r="O20" s="109"/>
      <c r="P20" s="109">
        <v>6429178.890000001</v>
      </c>
      <c r="Q20" s="109">
        <v>6429178.890000001</v>
      </c>
      <c r="R20" s="109">
        <v>21280.05</v>
      </c>
      <c r="S20" s="109">
        <v>21464.76</v>
      </c>
      <c r="T20" s="109">
        <v>6539605.13</v>
      </c>
      <c r="U20" s="68">
        <f>SUM(R20:T20)</f>
        <v>6582349.9399999995</v>
      </c>
      <c r="V20" s="109">
        <v>21280.05</v>
      </c>
      <c r="W20" s="109">
        <v>21464.76</v>
      </c>
      <c r="X20" s="109">
        <v>6539605.13</v>
      </c>
      <c r="Y20" s="68">
        <f>SUM(V20:X20)</f>
        <v>6582349.9399999995</v>
      </c>
      <c r="Z20" s="109">
        <v>6599119.909999999</v>
      </c>
      <c r="AA20" s="110">
        <v>6599119.909999999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88">
        <f aca="true" t="shared" si="4" ref="C21:U21">SUM(C22:C23)</f>
        <v>172</v>
      </c>
      <c r="D21" s="88">
        <f t="shared" si="4"/>
        <v>420</v>
      </c>
      <c r="E21" s="88">
        <f t="shared" si="4"/>
        <v>3948</v>
      </c>
      <c r="F21" s="65">
        <f t="shared" si="4"/>
        <v>4540</v>
      </c>
      <c r="G21" s="65">
        <f t="shared" si="4"/>
        <v>569</v>
      </c>
      <c r="H21" s="88">
        <f t="shared" si="4"/>
        <v>4540</v>
      </c>
      <c r="I21" s="88">
        <f t="shared" si="4"/>
        <v>1694284.25</v>
      </c>
      <c r="J21" s="88">
        <f t="shared" si="4"/>
        <v>1185998.98</v>
      </c>
      <c r="K21" s="88">
        <f t="shared" si="4"/>
        <v>159019.94</v>
      </c>
      <c r="L21" s="88">
        <f t="shared" si="4"/>
        <v>239862.99</v>
      </c>
      <c r="M21" s="88">
        <f t="shared" si="4"/>
        <v>1270219.56</v>
      </c>
      <c r="N21" s="74">
        <f t="shared" si="4"/>
        <v>1669102.49</v>
      </c>
      <c r="O21" s="74">
        <f t="shared" si="4"/>
        <v>1168371.75</v>
      </c>
      <c r="P21" s="74">
        <f t="shared" si="4"/>
        <v>1545990.4</v>
      </c>
      <c r="Q21" s="74">
        <f t="shared" si="4"/>
        <v>463797.1099999999</v>
      </c>
      <c r="R21" s="74">
        <f t="shared" si="4"/>
        <v>46231.240000000005</v>
      </c>
      <c r="S21" s="74">
        <f t="shared" si="4"/>
        <v>100459</v>
      </c>
      <c r="T21" s="74">
        <f t="shared" si="4"/>
        <v>1322593.6</v>
      </c>
      <c r="U21" s="74">
        <f t="shared" si="4"/>
        <v>1469283.84</v>
      </c>
      <c r="V21" s="74">
        <f aca="true" t="shared" si="5" ref="V21:AA21">SUM(V22:V23)</f>
        <v>13869.370000000006</v>
      </c>
      <c r="W21" s="74">
        <f t="shared" si="5"/>
        <v>30137.70000000001</v>
      </c>
      <c r="X21" s="74">
        <f t="shared" si="5"/>
        <v>396778.0800000001</v>
      </c>
      <c r="Y21" s="88">
        <f t="shared" si="5"/>
        <v>440785.1500000001</v>
      </c>
      <c r="Z21" s="88">
        <f t="shared" si="5"/>
        <v>1360506.4300000004</v>
      </c>
      <c r="AA21" s="89">
        <f t="shared" si="5"/>
        <v>366492.7330000001</v>
      </c>
      <c r="AC21" s="87">
        <f aca="true" t="shared" si="6" ref="AC21:AL21">SUM(AC22:AC23)</f>
        <v>0</v>
      </c>
      <c r="AD21" s="88">
        <f t="shared" si="6"/>
        <v>0</v>
      </c>
      <c r="AE21" s="88">
        <f t="shared" si="6"/>
        <v>0</v>
      </c>
      <c r="AF21" s="88">
        <f t="shared" si="6"/>
        <v>0</v>
      </c>
      <c r="AG21" s="88">
        <f t="shared" si="6"/>
        <v>0</v>
      </c>
      <c r="AH21" s="88">
        <f t="shared" si="6"/>
        <v>0</v>
      </c>
      <c r="AI21" s="88">
        <f t="shared" si="6"/>
        <v>0</v>
      </c>
      <c r="AJ21" s="88">
        <f t="shared" si="6"/>
        <v>0</v>
      </c>
      <c r="AK21" s="88">
        <f t="shared" si="6"/>
        <v>0</v>
      </c>
      <c r="AL21" s="89">
        <f t="shared" si="6"/>
        <v>0</v>
      </c>
    </row>
    <row r="22" spans="1:38" ht="24.75" customHeight="1">
      <c r="A22" s="21"/>
      <c r="B22" s="6" t="s">
        <v>38</v>
      </c>
      <c r="C22" s="123">
        <v>172</v>
      </c>
      <c r="D22" s="91">
        <v>420</v>
      </c>
      <c r="E22" s="91">
        <v>3948</v>
      </c>
      <c r="F22" s="61">
        <f>SUM(C22:E22)</f>
        <v>4540</v>
      </c>
      <c r="G22" s="91">
        <v>569</v>
      </c>
      <c r="H22" s="91">
        <v>4540</v>
      </c>
      <c r="I22" s="91">
        <v>1694284.25</v>
      </c>
      <c r="J22" s="91">
        <v>1185998.98</v>
      </c>
      <c r="K22" s="91">
        <v>159019.94</v>
      </c>
      <c r="L22" s="91">
        <v>239862.99</v>
      </c>
      <c r="M22" s="91">
        <v>1270219.56</v>
      </c>
      <c r="N22" s="91">
        <f>SUM(K22:M22)</f>
        <v>1669102.49</v>
      </c>
      <c r="O22" s="91">
        <v>1168371.75</v>
      </c>
      <c r="P22" s="91">
        <v>1545990.4</v>
      </c>
      <c r="Q22" s="91">
        <v>463797.1099999999</v>
      </c>
      <c r="R22" s="235">
        <v>46231.240000000005</v>
      </c>
      <c r="S22" s="91">
        <v>100459</v>
      </c>
      <c r="T22" s="91">
        <v>1322593.6</v>
      </c>
      <c r="U22" s="61">
        <f>SUM(R22:T22)</f>
        <v>1469283.84</v>
      </c>
      <c r="V22" s="235">
        <v>13869.370000000006</v>
      </c>
      <c r="W22" s="91">
        <v>30137.70000000001</v>
      </c>
      <c r="X22" s="91">
        <v>396778.0800000001</v>
      </c>
      <c r="Y22" s="61">
        <f>SUM(V22:X22)</f>
        <v>440785.1500000001</v>
      </c>
      <c r="Z22" s="91">
        <v>1360506.4300000004</v>
      </c>
      <c r="AA22" s="92">
        <v>366492.7330000001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>
        <v>0</v>
      </c>
      <c r="E23" s="133">
        <v>0</v>
      </c>
      <c r="F23" s="58">
        <f>SUM(C23:E23)</f>
        <v>0</v>
      </c>
      <c r="G23" s="133"/>
      <c r="H23" s="133"/>
      <c r="I23" s="133">
        <v>0</v>
      </c>
      <c r="J23" s="133"/>
      <c r="K23" s="133">
        <v>0</v>
      </c>
      <c r="L23" s="133">
        <v>0</v>
      </c>
      <c r="M23" s="133">
        <v>0</v>
      </c>
      <c r="N23" s="55">
        <f>SUM(K23:M23)</f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f>SUM(R23:T23)</f>
        <v>0</v>
      </c>
      <c r="V23" s="133"/>
      <c r="W23" s="133"/>
      <c r="X23" s="133"/>
      <c r="Y23" s="58">
        <f>SUM(V23:X23)</f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112">
        <f aca="true" t="shared" si="7" ref="C24:U24">SUM(C25:C27)</f>
        <v>6396</v>
      </c>
      <c r="D24" s="112">
        <f t="shared" si="7"/>
        <v>703346</v>
      </c>
      <c r="E24" s="112">
        <f t="shared" si="7"/>
        <v>3947</v>
      </c>
      <c r="F24" s="69">
        <f t="shared" si="7"/>
        <v>713689</v>
      </c>
      <c r="G24" s="69">
        <f t="shared" si="7"/>
        <v>65444</v>
      </c>
      <c r="H24" s="112">
        <f t="shared" si="7"/>
        <v>713673</v>
      </c>
      <c r="I24" s="112">
        <f t="shared" si="7"/>
        <v>1845997.2330882356</v>
      </c>
      <c r="J24" s="112">
        <f t="shared" si="7"/>
        <v>86769.8</v>
      </c>
      <c r="K24" s="112">
        <f t="shared" si="7"/>
        <v>87241.76999999999</v>
      </c>
      <c r="L24" s="112">
        <f t="shared" si="7"/>
        <v>1698385.5199999998</v>
      </c>
      <c r="M24" s="112">
        <f t="shared" si="7"/>
        <v>56819.55</v>
      </c>
      <c r="N24" s="15">
        <f t="shared" si="7"/>
        <v>1842446.8399999999</v>
      </c>
      <c r="O24" s="15">
        <f t="shared" si="7"/>
        <v>84284.48</v>
      </c>
      <c r="P24" s="15">
        <f t="shared" si="7"/>
        <v>1773827.9999999995</v>
      </c>
      <c r="Q24" s="15">
        <f t="shared" si="7"/>
        <v>1703515.4599999995</v>
      </c>
      <c r="R24" s="15">
        <f t="shared" si="7"/>
        <v>10415.2</v>
      </c>
      <c r="S24" s="15">
        <f t="shared" si="7"/>
        <v>88951.45</v>
      </c>
      <c r="T24" s="15">
        <f t="shared" si="7"/>
        <v>117550.77999999998</v>
      </c>
      <c r="U24" s="15">
        <f t="shared" si="7"/>
        <v>216917.43</v>
      </c>
      <c r="V24" s="15">
        <f aca="true" t="shared" si="8" ref="V24:AA24">SUM(V25:V27)</f>
        <v>8248.7</v>
      </c>
      <c r="W24" s="15">
        <f t="shared" si="8"/>
        <v>83501.95</v>
      </c>
      <c r="X24" s="15">
        <f t="shared" si="8"/>
        <v>35265.22999999998</v>
      </c>
      <c r="Y24" s="112">
        <f t="shared" si="8"/>
        <v>127015.87999999998</v>
      </c>
      <c r="Z24" s="112">
        <f t="shared" si="8"/>
        <v>232190.13999999996</v>
      </c>
      <c r="AA24" s="113">
        <f t="shared" si="8"/>
        <v>142059.82999999996</v>
      </c>
      <c r="AC24" s="111">
        <f aca="true" t="shared" si="9" ref="AC24:AL24">SUM(AC25:AC27)</f>
        <v>0</v>
      </c>
      <c r="AD24" s="112">
        <f t="shared" si="9"/>
        <v>0</v>
      </c>
      <c r="AE24" s="112">
        <f t="shared" si="9"/>
        <v>0</v>
      </c>
      <c r="AF24" s="112">
        <f t="shared" si="9"/>
        <v>0</v>
      </c>
      <c r="AG24" s="112">
        <f t="shared" si="9"/>
        <v>0</v>
      </c>
      <c r="AH24" s="112">
        <f t="shared" si="9"/>
        <v>0</v>
      </c>
      <c r="AI24" s="112">
        <f t="shared" si="9"/>
        <v>0</v>
      </c>
      <c r="AJ24" s="112">
        <f t="shared" si="9"/>
        <v>0</v>
      </c>
      <c r="AK24" s="112">
        <f t="shared" si="9"/>
        <v>0</v>
      </c>
      <c r="AL24" s="113">
        <f t="shared" si="9"/>
        <v>0</v>
      </c>
    </row>
    <row r="25" spans="1:38" ht="24.75" customHeight="1">
      <c r="A25" s="17"/>
      <c r="B25" s="6" t="s">
        <v>42</v>
      </c>
      <c r="C25" s="123">
        <v>6206</v>
      </c>
      <c r="D25" s="123">
        <v>702897</v>
      </c>
      <c r="E25" s="123"/>
      <c r="F25" s="123">
        <f>SUM(C25:E25)</f>
        <v>709103</v>
      </c>
      <c r="G25" s="123">
        <v>64828</v>
      </c>
      <c r="H25" s="91">
        <v>709103</v>
      </c>
      <c r="I25" s="91">
        <v>1703435.0330882354</v>
      </c>
      <c r="J25" s="91"/>
      <c r="K25" s="91">
        <v>51353.71</v>
      </c>
      <c r="L25" s="91">
        <v>1652081.38</v>
      </c>
      <c r="M25" s="91"/>
      <c r="N25" s="91">
        <f>SUM(K25:M25)</f>
        <v>1703435.0899999999</v>
      </c>
      <c r="O25" s="91"/>
      <c r="P25" s="91">
        <v>1664067.1599999995</v>
      </c>
      <c r="Q25" s="91">
        <v>1664067.1599999995</v>
      </c>
      <c r="R25" s="91">
        <v>7320.2</v>
      </c>
      <c r="S25" s="91">
        <v>81166.45</v>
      </c>
      <c r="T25" s="91"/>
      <c r="U25" s="91">
        <f>SUM(R25:T25)</f>
        <v>88486.65</v>
      </c>
      <c r="V25" s="91">
        <v>7320.2</v>
      </c>
      <c r="W25" s="91">
        <v>81166.45</v>
      </c>
      <c r="X25" s="91"/>
      <c r="Y25" s="91">
        <f>SUM(V25:X25)</f>
        <v>88486.65</v>
      </c>
      <c r="Z25" s="91">
        <v>103432.56999999996</v>
      </c>
      <c r="AA25" s="92">
        <v>103432.56999999996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174</v>
      </c>
      <c r="D26" s="123">
        <v>449</v>
      </c>
      <c r="E26" s="123">
        <v>3947</v>
      </c>
      <c r="F26" s="123">
        <f>SUM(C26:E26)</f>
        <v>4570</v>
      </c>
      <c r="G26" s="123">
        <v>597</v>
      </c>
      <c r="H26" s="123">
        <v>4570</v>
      </c>
      <c r="I26" s="91">
        <v>123956.85</v>
      </c>
      <c r="J26" s="91">
        <v>86769.8</v>
      </c>
      <c r="K26" s="91">
        <v>17282.71</v>
      </c>
      <c r="L26" s="91">
        <v>46304.14</v>
      </c>
      <c r="M26" s="91">
        <v>56819.55</v>
      </c>
      <c r="N26" s="91">
        <f>SUM(K26:M26)</f>
        <v>120406.4</v>
      </c>
      <c r="O26" s="91">
        <v>84284.48</v>
      </c>
      <c r="P26" s="91">
        <v>100446.48</v>
      </c>
      <c r="Q26" s="91">
        <v>30133.940000000002</v>
      </c>
      <c r="R26" s="91">
        <v>3095</v>
      </c>
      <c r="S26" s="91">
        <v>7785</v>
      </c>
      <c r="T26" s="91">
        <v>117550.77999999998</v>
      </c>
      <c r="U26" s="91">
        <f>SUM(R26:T26)</f>
        <v>128430.77999999998</v>
      </c>
      <c r="V26" s="91">
        <v>928.5</v>
      </c>
      <c r="W26" s="91">
        <v>2335.5</v>
      </c>
      <c r="X26" s="91">
        <v>35265.22999999998</v>
      </c>
      <c r="Y26" s="91">
        <f>SUM(V26:X26)</f>
        <v>38529.22999999998</v>
      </c>
      <c r="Z26" s="91">
        <v>128757.56999999998</v>
      </c>
      <c r="AA26" s="128">
        <v>38627.25999999998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16</v>
      </c>
      <c r="D27" s="117"/>
      <c r="E27" s="117"/>
      <c r="F27" s="123">
        <f>SUM(C27:E27)</f>
        <v>16</v>
      </c>
      <c r="G27" s="117">
        <v>19</v>
      </c>
      <c r="H27" s="47"/>
      <c r="I27" s="117">
        <v>18605.35</v>
      </c>
      <c r="J27" s="117"/>
      <c r="K27" s="117">
        <v>18605.35</v>
      </c>
      <c r="L27" s="117"/>
      <c r="M27" s="117"/>
      <c r="N27" s="81">
        <f>SUM(K27:M27)</f>
        <v>18605.35</v>
      </c>
      <c r="O27" s="117"/>
      <c r="P27" s="117">
        <v>9314.359999999999</v>
      </c>
      <c r="Q27" s="117">
        <v>9314.359999999999</v>
      </c>
      <c r="R27" s="117"/>
      <c r="S27" s="117"/>
      <c r="T27" s="117"/>
      <c r="U27" s="70">
        <f>SUM(R27:T27)</f>
        <v>0</v>
      </c>
      <c r="V27" s="117"/>
      <c r="W27" s="117"/>
      <c r="X27" s="117"/>
      <c r="Y27" s="70">
        <f>SUM(V27:X27)</f>
        <v>0</v>
      </c>
      <c r="Z27" s="117">
        <v>0</v>
      </c>
      <c r="AA27" s="118">
        <v>0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>
        <v>0</v>
      </c>
      <c r="E28" s="109">
        <v>0</v>
      </c>
      <c r="F28" s="68">
        <f>SUM(C28:E28)</f>
        <v>0</v>
      </c>
      <c r="G28" s="109"/>
      <c r="H28" s="50"/>
      <c r="I28" s="109">
        <v>0</v>
      </c>
      <c r="J28" s="109"/>
      <c r="K28" s="109">
        <v>0</v>
      </c>
      <c r="L28" s="109">
        <v>0</v>
      </c>
      <c r="M28" s="109">
        <v>0</v>
      </c>
      <c r="N28" s="80">
        <f>SUM(K28:M28)</f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f>SUM(R28:T28)</f>
        <v>0</v>
      </c>
      <c r="V28" s="109"/>
      <c r="W28" s="109"/>
      <c r="X28" s="109"/>
      <c r="Y28" s="68">
        <f>SUM(V28:X28)</f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>
        <v>1</v>
      </c>
      <c r="D29" s="14"/>
      <c r="E29" s="14"/>
      <c r="F29" s="71">
        <f>SUM(C29:E29)</f>
        <v>1</v>
      </c>
      <c r="G29" s="14">
        <v>1</v>
      </c>
      <c r="H29" s="51">
        <v>1</v>
      </c>
      <c r="I29" s="14">
        <v>54543.75</v>
      </c>
      <c r="J29" s="14">
        <v>42226.78</v>
      </c>
      <c r="K29" s="14">
        <v>54543.75</v>
      </c>
      <c r="L29" s="14"/>
      <c r="M29" s="14"/>
      <c r="N29" s="82">
        <f>SUM(K29:M29)</f>
        <v>54543.75</v>
      </c>
      <c r="O29" s="14">
        <v>42226.78</v>
      </c>
      <c r="P29" s="14">
        <v>44088.94</v>
      </c>
      <c r="Q29" s="14">
        <v>12306.670000000006</v>
      </c>
      <c r="R29" s="14"/>
      <c r="S29" s="14"/>
      <c r="T29" s="14"/>
      <c r="U29" s="71">
        <f>SUM(R29:T29)</f>
        <v>0</v>
      </c>
      <c r="V29" s="14"/>
      <c r="W29" s="14"/>
      <c r="X29" s="14"/>
      <c r="Y29" s="71">
        <f>SUM(V29:X29)</f>
        <v>0</v>
      </c>
      <c r="Z29" s="14">
        <v>0</v>
      </c>
      <c r="AA29" s="23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112">
        <f>SUM(C31:C32)</f>
        <v>1</v>
      </c>
      <c r="D30" s="112">
        <f>SUM(D31:D32)</f>
        <v>0</v>
      </c>
      <c r="E30" s="112">
        <f>SUM(E31:E32)</f>
        <v>0</v>
      </c>
      <c r="F30" s="69">
        <f>SUM(F31:F32)</f>
        <v>1</v>
      </c>
      <c r="G30" s="69">
        <f>SUM(G31:G32)</f>
        <v>1</v>
      </c>
      <c r="H30" s="46"/>
      <c r="I30" s="112">
        <f aca="true" t="shared" si="10" ref="I30:U30">SUM(I31:I32)</f>
        <v>17454</v>
      </c>
      <c r="J30" s="112">
        <f t="shared" si="10"/>
        <v>13512.57</v>
      </c>
      <c r="K30" s="112">
        <f t="shared" si="10"/>
        <v>17454</v>
      </c>
      <c r="L30" s="112">
        <f t="shared" si="10"/>
        <v>0</v>
      </c>
      <c r="M30" s="112">
        <f t="shared" si="10"/>
        <v>0</v>
      </c>
      <c r="N30" s="15">
        <f t="shared" si="10"/>
        <v>17454</v>
      </c>
      <c r="O30" s="15">
        <f t="shared" si="10"/>
        <v>13512.57</v>
      </c>
      <c r="P30" s="15">
        <f t="shared" si="10"/>
        <v>13740.72</v>
      </c>
      <c r="Q30" s="15">
        <f t="shared" si="10"/>
        <v>3831.6900000000005</v>
      </c>
      <c r="R30" s="15">
        <f t="shared" si="10"/>
        <v>0</v>
      </c>
      <c r="S30" s="15">
        <f t="shared" si="10"/>
        <v>0</v>
      </c>
      <c r="T30" s="15">
        <f t="shared" si="10"/>
        <v>0</v>
      </c>
      <c r="U30" s="15">
        <f t="shared" si="10"/>
        <v>0</v>
      </c>
      <c r="V30" s="15">
        <f aca="true" t="shared" si="11" ref="V30:AA30">SUM(V31:V32)</f>
        <v>0</v>
      </c>
      <c r="W30" s="15">
        <f t="shared" si="11"/>
        <v>0</v>
      </c>
      <c r="X30" s="15">
        <f t="shared" si="11"/>
        <v>0</v>
      </c>
      <c r="Y30" s="112">
        <f t="shared" si="11"/>
        <v>0</v>
      </c>
      <c r="Z30" s="112">
        <f t="shared" si="11"/>
        <v>0</v>
      </c>
      <c r="AA30" s="113">
        <f t="shared" si="11"/>
        <v>0</v>
      </c>
      <c r="AC30" s="111">
        <f aca="true" t="shared" si="12" ref="AC30:AL30">SUM(AC31:AC32)</f>
        <v>0</v>
      </c>
      <c r="AD30" s="112">
        <f t="shared" si="12"/>
        <v>0</v>
      </c>
      <c r="AE30" s="112">
        <f t="shared" si="12"/>
        <v>0</v>
      </c>
      <c r="AF30" s="112">
        <f t="shared" si="12"/>
        <v>0</v>
      </c>
      <c r="AG30" s="112">
        <f t="shared" si="12"/>
        <v>0</v>
      </c>
      <c r="AH30" s="112">
        <f t="shared" si="12"/>
        <v>0</v>
      </c>
      <c r="AI30" s="112">
        <f t="shared" si="12"/>
        <v>0</v>
      </c>
      <c r="AJ30" s="112">
        <f t="shared" si="12"/>
        <v>0</v>
      </c>
      <c r="AK30" s="112">
        <f t="shared" si="12"/>
        <v>0</v>
      </c>
      <c r="AL30" s="113">
        <f t="shared" si="12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f>SUM(C31:E31)</f>
        <v>0</v>
      </c>
      <c r="G31" s="130"/>
      <c r="H31" s="45"/>
      <c r="I31" s="130">
        <v>0</v>
      </c>
      <c r="J31" s="130"/>
      <c r="K31" s="130"/>
      <c r="L31" s="130"/>
      <c r="M31" s="130"/>
      <c r="N31" s="57">
        <f>SUM(K31:M31)</f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f>SUM(R31:T31)</f>
        <v>0</v>
      </c>
      <c r="V31" s="130"/>
      <c r="W31" s="130"/>
      <c r="X31" s="130"/>
      <c r="Y31" s="60">
        <f>SUM(V31:X31)</f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>
        <v>1</v>
      </c>
      <c r="D32" s="133"/>
      <c r="E32" s="133"/>
      <c r="F32" s="58">
        <f>SUM(C32:E32)</f>
        <v>1</v>
      </c>
      <c r="G32" s="133">
        <v>1</v>
      </c>
      <c r="H32" s="125"/>
      <c r="I32" s="133">
        <v>17454</v>
      </c>
      <c r="J32" s="133">
        <v>13512.57</v>
      </c>
      <c r="K32" s="133">
        <v>17454</v>
      </c>
      <c r="L32" s="133"/>
      <c r="M32" s="133"/>
      <c r="N32" s="55">
        <f>SUM(K32:M32)</f>
        <v>17454</v>
      </c>
      <c r="O32" s="133">
        <v>13512.57</v>
      </c>
      <c r="P32" s="133">
        <v>13740.72</v>
      </c>
      <c r="Q32" s="133">
        <v>3831.6900000000005</v>
      </c>
      <c r="R32" s="133"/>
      <c r="S32" s="133"/>
      <c r="T32" s="133"/>
      <c r="U32" s="58">
        <f>SUM(R32:T32)</f>
        <v>0</v>
      </c>
      <c r="V32" s="133"/>
      <c r="W32" s="133"/>
      <c r="X32" s="133"/>
      <c r="Y32" s="58">
        <f>SUM(V32:X32)</f>
        <v>0</v>
      </c>
      <c r="Z32" s="133">
        <v>0</v>
      </c>
      <c r="AA32" s="134">
        <v>0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>
        <v>0</v>
      </c>
      <c r="E33" s="109">
        <v>0</v>
      </c>
      <c r="F33" s="68">
        <f>SUM(C33:E33)</f>
        <v>0</v>
      </c>
      <c r="G33" s="109"/>
      <c r="H33" s="109"/>
      <c r="I33" s="109">
        <v>0</v>
      </c>
      <c r="J33" s="109"/>
      <c r="K33" s="109">
        <v>0</v>
      </c>
      <c r="L33" s="109">
        <v>0</v>
      </c>
      <c r="M33" s="109">
        <v>0</v>
      </c>
      <c r="N33" s="80">
        <f>SUM(K33:M33)</f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f>SUM(R33:T33)</f>
        <v>0</v>
      </c>
      <c r="V33" s="109"/>
      <c r="W33" s="109"/>
      <c r="X33" s="109"/>
      <c r="Y33" s="68">
        <f>SUM(V33:X33)</f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112">
        <f>SUM(C35:C36)</f>
        <v>0</v>
      </c>
      <c r="D34" s="112">
        <f>SUM(D35:D36)</f>
        <v>0</v>
      </c>
      <c r="E34" s="112">
        <f>SUM(E35:E36)</f>
        <v>0</v>
      </c>
      <c r="F34" s="69">
        <f>SUM(F35:F36)</f>
        <v>0</v>
      </c>
      <c r="G34" s="69">
        <f>SUM(G35:G36)</f>
        <v>0</v>
      </c>
      <c r="H34" s="47"/>
      <c r="I34" s="112">
        <f aca="true" t="shared" si="13" ref="I34:U34">SUM(I35:I36)</f>
        <v>0</v>
      </c>
      <c r="J34" s="112">
        <f t="shared" si="13"/>
        <v>0</v>
      </c>
      <c r="K34" s="112">
        <f t="shared" si="13"/>
        <v>0</v>
      </c>
      <c r="L34" s="112">
        <f t="shared" si="13"/>
        <v>0</v>
      </c>
      <c r="M34" s="112">
        <f t="shared" si="13"/>
        <v>0</v>
      </c>
      <c r="N34" s="15">
        <f t="shared" si="13"/>
        <v>0</v>
      </c>
      <c r="O34" s="15">
        <f t="shared" si="13"/>
        <v>0</v>
      </c>
      <c r="P34" s="15">
        <f t="shared" si="13"/>
        <v>0</v>
      </c>
      <c r="Q34" s="15">
        <f t="shared" si="13"/>
        <v>0</v>
      </c>
      <c r="R34" s="15">
        <f t="shared" si="13"/>
        <v>0</v>
      </c>
      <c r="S34" s="15">
        <f t="shared" si="13"/>
        <v>0</v>
      </c>
      <c r="T34" s="15">
        <f t="shared" si="13"/>
        <v>0</v>
      </c>
      <c r="U34" s="15">
        <f t="shared" si="13"/>
        <v>0</v>
      </c>
      <c r="V34" s="15">
        <f aca="true" t="shared" si="14" ref="V34:AA34">SUM(V35:V36)</f>
        <v>0</v>
      </c>
      <c r="W34" s="15">
        <f t="shared" si="14"/>
        <v>0</v>
      </c>
      <c r="X34" s="15">
        <f t="shared" si="14"/>
        <v>0</v>
      </c>
      <c r="Y34" s="112">
        <f t="shared" si="14"/>
        <v>0</v>
      </c>
      <c r="Z34" s="112">
        <f t="shared" si="14"/>
        <v>0</v>
      </c>
      <c r="AA34" s="113">
        <f t="shared" si="14"/>
        <v>0</v>
      </c>
      <c r="AC34" s="111">
        <f aca="true" t="shared" si="15" ref="AC34:AL34">SUM(AC35:AC36)</f>
        <v>0</v>
      </c>
      <c r="AD34" s="112">
        <f t="shared" si="15"/>
        <v>0</v>
      </c>
      <c r="AE34" s="112">
        <f t="shared" si="15"/>
        <v>0</v>
      </c>
      <c r="AF34" s="112">
        <f t="shared" si="15"/>
        <v>0</v>
      </c>
      <c r="AG34" s="112">
        <f t="shared" si="15"/>
        <v>0</v>
      </c>
      <c r="AH34" s="112">
        <f t="shared" si="15"/>
        <v>0</v>
      </c>
      <c r="AI34" s="112">
        <f t="shared" si="15"/>
        <v>0</v>
      </c>
      <c r="AJ34" s="112">
        <f t="shared" si="15"/>
        <v>0</v>
      </c>
      <c r="AK34" s="112">
        <f t="shared" si="15"/>
        <v>0</v>
      </c>
      <c r="AL34" s="113">
        <f t="shared" si="15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f>SUM(C35:E35)</f>
        <v>0</v>
      </c>
      <c r="G35" s="103"/>
      <c r="H35" s="48"/>
      <c r="I35" s="103">
        <v>0</v>
      </c>
      <c r="J35" s="103"/>
      <c r="K35" s="103"/>
      <c r="L35" s="103"/>
      <c r="M35" s="103"/>
      <c r="N35" s="79">
        <f>SUM(K35:M35)</f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f>SUM(R35:T35)</f>
        <v>0</v>
      </c>
      <c r="V35" s="103"/>
      <c r="W35" s="103"/>
      <c r="X35" s="103"/>
      <c r="Y35" s="66">
        <f>SUM(V35:X35)</f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f>SUM(C36:E36)</f>
        <v>0</v>
      </c>
      <c r="G36" s="133"/>
      <c r="H36" s="52"/>
      <c r="I36" s="133">
        <v>0</v>
      </c>
      <c r="J36" s="133"/>
      <c r="K36" s="133"/>
      <c r="L36" s="133"/>
      <c r="M36" s="133"/>
      <c r="N36" s="55">
        <f>SUM(K36:M36)</f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f>SUM(R36:T36)</f>
        <v>0</v>
      </c>
      <c r="V36" s="133"/>
      <c r="W36" s="133"/>
      <c r="X36" s="133"/>
      <c r="Y36" s="58">
        <f>SUM(V36:X36)</f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827</v>
      </c>
      <c r="D37" s="115">
        <v>8</v>
      </c>
      <c r="E37" s="115">
        <v>3</v>
      </c>
      <c r="F37" s="72">
        <f>SUM(C37:E37)</f>
        <v>838</v>
      </c>
      <c r="G37" s="115">
        <v>724</v>
      </c>
      <c r="H37" s="49"/>
      <c r="I37" s="115">
        <v>52568.719999999994</v>
      </c>
      <c r="J37" s="115">
        <v>42055</v>
      </c>
      <c r="K37" s="115">
        <v>48358.2</v>
      </c>
      <c r="L37" s="115">
        <v>3850.5199999999995</v>
      </c>
      <c r="M37" s="115">
        <v>360</v>
      </c>
      <c r="N37" s="80">
        <f>SUM(K37:M37)</f>
        <v>52568.719999999994</v>
      </c>
      <c r="O37" s="115">
        <v>42054.98</v>
      </c>
      <c r="P37" s="115">
        <v>31670.679999999993</v>
      </c>
      <c r="Q37" s="115">
        <v>6387.349999999988</v>
      </c>
      <c r="R37" s="115">
        <v>1506.02</v>
      </c>
      <c r="S37" s="115"/>
      <c r="T37" s="115"/>
      <c r="U37" s="72">
        <f>SUM(R37:T37)</f>
        <v>1506.02</v>
      </c>
      <c r="V37" s="115">
        <v>301.20000000000005</v>
      </c>
      <c r="W37" s="115"/>
      <c r="X37" s="115"/>
      <c r="Y37" s="72">
        <f>SUM(V37:X37)</f>
        <v>301.20000000000005</v>
      </c>
      <c r="Z37" s="115">
        <v>2706.02</v>
      </c>
      <c r="AA37" s="116">
        <v>541.2000000000003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10</v>
      </c>
      <c r="D38" s="109">
        <v>4</v>
      </c>
      <c r="E38" s="109">
        <v>1</v>
      </c>
      <c r="F38" s="68">
        <f>SUM(C38:E38)</f>
        <v>15</v>
      </c>
      <c r="G38" s="238">
        <v>22</v>
      </c>
      <c r="H38" s="50"/>
      <c r="I38" s="109">
        <v>41411.72</v>
      </c>
      <c r="J38" s="109">
        <v>33129.38</v>
      </c>
      <c r="K38" s="109">
        <v>3436.7999999999956</v>
      </c>
      <c r="L38" s="109">
        <v>12389.21</v>
      </c>
      <c r="M38" s="109">
        <v>14355.18</v>
      </c>
      <c r="N38" s="80">
        <f>SUM(K38:M38)</f>
        <v>30181.189999999995</v>
      </c>
      <c r="O38" s="109">
        <v>24144.95</v>
      </c>
      <c r="P38" s="109">
        <v>61905.979999999996</v>
      </c>
      <c r="Q38" s="109">
        <v>12381.199999999997</v>
      </c>
      <c r="R38" s="109">
        <v>832.47</v>
      </c>
      <c r="S38" s="109"/>
      <c r="T38" s="109"/>
      <c r="U38" s="68">
        <f>SUM(R38:T38)</f>
        <v>832.47</v>
      </c>
      <c r="V38" s="109">
        <v>166.99</v>
      </c>
      <c r="W38" s="109"/>
      <c r="X38" s="109"/>
      <c r="Y38" s="68">
        <f>SUM(V38:X38)</f>
        <v>166.99</v>
      </c>
      <c r="Z38" s="109">
        <v>-8167.53</v>
      </c>
      <c r="AA38" s="110">
        <v>-1633.0099999999993</v>
      </c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f>SUM(C39:E39)</f>
        <v>0</v>
      </c>
      <c r="G39" s="109"/>
      <c r="H39" s="50"/>
      <c r="I39" s="109">
        <v>0</v>
      </c>
      <c r="J39" s="109"/>
      <c r="K39" s="109"/>
      <c r="L39" s="109"/>
      <c r="M39" s="109"/>
      <c r="N39" s="80">
        <f>SUM(K39:M39)</f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f>SUM(R39:T39)</f>
        <v>0</v>
      </c>
      <c r="V39" s="109"/>
      <c r="W39" s="109"/>
      <c r="X39" s="109"/>
      <c r="Y39" s="68">
        <f>SUM(V39:X39)</f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88">
        <f>SUM(C41:C43)</f>
        <v>44</v>
      </c>
      <c r="D40" s="88">
        <f>SUM(D41:D43)</f>
        <v>0</v>
      </c>
      <c r="E40" s="88">
        <f>SUM(E41:E43)</f>
        <v>0</v>
      </c>
      <c r="F40" s="65">
        <f>SUM(F41:F43)</f>
        <v>44</v>
      </c>
      <c r="G40" s="65">
        <f>SUM(G41:G43)</f>
        <v>36</v>
      </c>
      <c r="H40" s="50"/>
      <c r="I40" s="88">
        <f aca="true" t="shared" si="16" ref="I40:W40">SUM(I41:I43)</f>
        <v>23326.83</v>
      </c>
      <c r="J40" s="88">
        <f t="shared" si="16"/>
        <v>0</v>
      </c>
      <c r="K40" s="88">
        <f t="shared" si="16"/>
        <v>23326.83</v>
      </c>
      <c r="L40" s="88">
        <f t="shared" si="16"/>
        <v>0</v>
      </c>
      <c r="M40" s="88">
        <f t="shared" si="16"/>
        <v>0</v>
      </c>
      <c r="N40" s="74">
        <f t="shared" si="16"/>
        <v>23326.83</v>
      </c>
      <c r="O40" s="74">
        <f t="shared" si="16"/>
        <v>0</v>
      </c>
      <c r="P40" s="74">
        <f t="shared" si="16"/>
        <v>26107.34</v>
      </c>
      <c r="Q40" s="74">
        <f t="shared" si="16"/>
        <v>26107.34</v>
      </c>
      <c r="R40" s="74">
        <f t="shared" si="16"/>
        <v>0</v>
      </c>
      <c r="S40" s="74">
        <f t="shared" si="16"/>
        <v>0</v>
      </c>
      <c r="T40" s="74">
        <f t="shared" si="16"/>
        <v>0</v>
      </c>
      <c r="U40" s="74">
        <f t="shared" si="16"/>
        <v>0</v>
      </c>
      <c r="V40" s="74">
        <f t="shared" si="16"/>
        <v>0</v>
      </c>
      <c r="W40" s="74">
        <f t="shared" si="16"/>
        <v>0</v>
      </c>
      <c r="X40" s="74">
        <f>SUM(X41:X43)</f>
        <v>0</v>
      </c>
      <c r="Y40" s="88">
        <f>SUM(Y41:Y43)</f>
        <v>0</v>
      </c>
      <c r="Z40" s="88">
        <f>SUM(Z41:Z43)</f>
        <v>0</v>
      </c>
      <c r="AA40" s="89">
        <f>SUM(AA41:AA43)</f>
        <v>0</v>
      </c>
      <c r="AC40" s="87">
        <f aca="true" t="shared" si="17" ref="AC40:AL40">SUM(AC41:AC43)</f>
        <v>0</v>
      </c>
      <c r="AD40" s="88">
        <f t="shared" si="17"/>
        <v>0</v>
      </c>
      <c r="AE40" s="88">
        <f t="shared" si="17"/>
        <v>0</v>
      </c>
      <c r="AF40" s="88">
        <f t="shared" si="17"/>
        <v>0</v>
      </c>
      <c r="AG40" s="88">
        <f t="shared" si="17"/>
        <v>0</v>
      </c>
      <c r="AH40" s="88">
        <f t="shared" si="17"/>
        <v>0</v>
      </c>
      <c r="AI40" s="88">
        <f t="shared" si="17"/>
        <v>0</v>
      </c>
      <c r="AJ40" s="88">
        <f t="shared" si="17"/>
        <v>0</v>
      </c>
      <c r="AK40" s="88">
        <f t="shared" si="17"/>
        <v>0</v>
      </c>
      <c r="AL40" s="89">
        <f t="shared" si="17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f>SUM(C41:E41)</f>
        <v>0</v>
      </c>
      <c r="G41" s="120"/>
      <c r="H41" s="48"/>
      <c r="I41" s="120">
        <v>0</v>
      </c>
      <c r="J41" s="120"/>
      <c r="K41" s="120"/>
      <c r="L41" s="120"/>
      <c r="M41" s="120"/>
      <c r="N41" s="84">
        <f>SUM(K41:M41)</f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f>SUM(R41:T41)</f>
        <v>0</v>
      </c>
      <c r="V41" s="120"/>
      <c r="W41" s="120"/>
      <c r="X41" s="120"/>
      <c r="Y41" s="73">
        <f>SUM(V41:X41)</f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1">
        <v>42</v>
      </c>
      <c r="D42" s="127"/>
      <c r="E42" s="127">
        <v>0</v>
      </c>
      <c r="F42" s="59">
        <f>SUM(C42:E42)</f>
        <v>42</v>
      </c>
      <c r="G42" s="127">
        <v>33</v>
      </c>
      <c r="H42" s="125"/>
      <c r="I42" s="127">
        <v>15645.74</v>
      </c>
      <c r="J42" s="127"/>
      <c r="K42" s="127">
        <v>15645.74</v>
      </c>
      <c r="L42" s="127"/>
      <c r="M42" s="127"/>
      <c r="N42" s="56">
        <f>SUM(K42:M42)</f>
        <v>15645.74</v>
      </c>
      <c r="O42" s="127"/>
      <c r="P42" s="127">
        <v>17472.73</v>
      </c>
      <c r="Q42" s="127">
        <v>17472.73</v>
      </c>
      <c r="R42" s="127"/>
      <c r="S42" s="127"/>
      <c r="T42" s="127"/>
      <c r="U42" s="59">
        <f>SUM(R42:T42)</f>
        <v>0</v>
      </c>
      <c r="V42" s="127"/>
      <c r="W42" s="127"/>
      <c r="X42" s="127"/>
      <c r="Y42" s="59">
        <f>SUM(V42:X42)</f>
        <v>0</v>
      </c>
      <c r="Z42" s="127"/>
      <c r="AA42" s="128"/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2">
        <v>2</v>
      </c>
      <c r="D43" s="117"/>
      <c r="E43" s="117">
        <v>0</v>
      </c>
      <c r="F43" s="70">
        <f>SUM(C43:E43)</f>
        <v>2</v>
      </c>
      <c r="G43" s="117">
        <v>3</v>
      </c>
      <c r="H43" s="47"/>
      <c r="I43" s="117">
        <v>7681.09</v>
      </c>
      <c r="J43" s="117"/>
      <c r="K43" s="117">
        <v>7681.09</v>
      </c>
      <c r="L43" s="117"/>
      <c r="M43" s="117"/>
      <c r="N43" s="81">
        <f>SUM(K43:M43)</f>
        <v>7681.09</v>
      </c>
      <c r="O43" s="117"/>
      <c r="P43" s="117">
        <v>8634.61</v>
      </c>
      <c r="Q43" s="117">
        <v>8634.61</v>
      </c>
      <c r="R43" s="117"/>
      <c r="S43" s="117"/>
      <c r="T43" s="117"/>
      <c r="U43" s="70">
        <f>SUM(R43:T43)</f>
        <v>0</v>
      </c>
      <c r="V43" s="117"/>
      <c r="W43" s="117"/>
      <c r="X43" s="117"/>
      <c r="Y43" s="70">
        <f>SUM(V43:X43)</f>
        <v>0</v>
      </c>
      <c r="Z43" s="117"/>
      <c r="AA43" s="118"/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/>
      <c r="E44" s="109">
        <v>0</v>
      </c>
      <c r="F44" s="68">
        <f>SUM(C44:E44)</f>
        <v>0</v>
      </c>
      <c r="G44" s="109"/>
      <c r="H44" s="50"/>
      <c r="I44" s="109">
        <v>0</v>
      </c>
      <c r="J44" s="109"/>
      <c r="K44" s="109">
        <v>0</v>
      </c>
      <c r="L44" s="109">
        <v>0</v>
      </c>
      <c r="M44" s="109">
        <v>0</v>
      </c>
      <c r="N44" s="80">
        <f>SUM(K44:M44)</f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f>SUM(R44:T44)</f>
        <v>0</v>
      </c>
      <c r="V44" s="109"/>
      <c r="W44" s="109"/>
      <c r="X44" s="109"/>
      <c r="Y44" s="68">
        <f>SUM(V44:X44)</f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112">
        <f>SUM(C46:C48)</f>
        <v>0</v>
      </c>
      <c r="D45" s="112">
        <f>SUM(D46:D48)</f>
        <v>0</v>
      </c>
      <c r="E45" s="112">
        <f>SUM(E46:E48)</f>
        <v>0</v>
      </c>
      <c r="F45" s="69">
        <f>SUM(F46:F48)</f>
        <v>0</v>
      </c>
      <c r="G45" s="69">
        <f>SUM(G46:G48)</f>
        <v>1</v>
      </c>
      <c r="H45" s="50"/>
      <c r="I45" s="112">
        <f aca="true" t="shared" si="18" ref="I45:V45">SUM(I46:I48)</f>
        <v>0</v>
      </c>
      <c r="J45" s="112">
        <f t="shared" si="18"/>
        <v>0</v>
      </c>
      <c r="K45" s="112">
        <f t="shared" si="18"/>
        <v>0</v>
      </c>
      <c r="L45" s="112">
        <f t="shared" si="18"/>
        <v>0</v>
      </c>
      <c r="M45" s="112">
        <f t="shared" si="18"/>
        <v>0</v>
      </c>
      <c r="N45" s="15">
        <f t="shared" si="18"/>
        <v>0</v>
      </c>
      <c r="O45" s="15">
        <f t="shared" si="18"/>
        <v>0</v>
      </c>
      <c r="P45" s="15">
        <f t="shared" si="18"/>
        <v>821.04</v>
      </c>
      <c r="Q45" s="15">
        <f t="shared" si="18"/>
        <v>821.04</v>
      </c>
      <c r="R45" s="15">
        <f t="shared" si="18"/>
        <v>0</v>
      </c>
      <c r="S45" s="15">
        <f t="shared" si="18"/>
        <v>0</v>
      </c>
      <c r="T45" s="15">
        <f t="shared" si="18"/>
        <v>0</v>
      </c>
      <c r="U45" s="15">
        <f t="shared" si="18"/>
        <v>0</v>
      </c>
      <c r="V45" s="15">
        <f t="shared" si="18"/>
        <v>0</v>
      </c>
      <c r="W45" s="15">
        <f>SUM(W46:W48)</f>
        <v>0</v>
      </c>
      <c r="X45" s="15">
        <f>SUM(X46:X48)</f>
        <v>0</v>
      </c>
      <c r="Y45" s="112">
        <f>SUM(Y46:Y48)</f>
        <v>0</v>
      </c>
      <c r="Z45" s="112">
        <f>SUM(Z46:Z48)</f>
        <v>0</v>
      </c>
      <c r="AA45" s="113">
        <f>SUM(AA46:AA48)</f>
        <v>0</v>
      </c>
      <c r="AC45" s="111">
        <f aca="true" t="shared" si="19" ref="AC45:AL45">SUM(AC46:AC48)</f>
        <v>0</v>
      </c>
      <c r="AD45" s="112">
        <f t="shared" si="19"/>
        <v>0</v>
      </c>
      <c r="AE45" s="112">
        <f t="shared" si="19"/>
        <v>0</v>
      </c>
      <c r="AF45" s="112">
        <f t="shared" si="19"/>
        <v>0</v>
      </c>
      <c r="AG45" s="112">
        <f t="shared" si="19"/>
        <v>0</v>
      </c>
      <c r="AH45" s="112">
        <f t="shared" si="19"/>
        <v>0</v>
      </c>
      <c r="AI45" s="112">
        <f t="shared" si="19"/>
        <v>0</v>
      </c>
      <c r="AJ45" s="112">
        <f t="shared" si="19"/>
        <v>0</v>
      </c>
      <c r="AK45" s="112">
        <f t="shared" si="19"/>
        <v>0</v>
      </c>
      <c r="AL45" s="113">
        <f t="shared" si="19"/>
        <v>0</v>
      </c>
    </row>
    <row r="46" spans="1:38" ht="15">
      <c r="A46" s="17"/>
      <c r="B46" s="10" t="s">
        <v>65</v>
      </c>
      <c r="C46" s="34"/>
      <c r="D46" s="130"/>
      <c r="E46" s="130"/>
      <c r="F46" s="60">
        <f>SUM(C46:E46)</f>
        <v>0</v>
      </c>
      <c r="G46" s="130"/>
      <c r="H46" s="48"/>
      <c r="I46" s="130">
        <v>0</v>
      </c>
      <c r="J46" s="130"/>
      <c r="K46" s="130"/>
      <c r="L46" s="130"/>
      <c r="M46" s="130"/>
      <c r="N46" s="57">
        <f>SUM(K46:M46)</f>
        <v>0</v>
      </c>
      <c r="O46" s="130"/>
      <c r="P46" s="130">
        <v>0</v>
      </c>
      <c r="Q46" s="130">
        <v>0</v>
      </c>
      <c r="R46" s="130"/>
      <c r="S46" s="130"/>
      <c r="T46" s="130"/>
      <c r="U46" s="60">
        <f>SUM(R46:T46)</f>
        <v>0</v>
      </c>
      <c r="V46" s="130"/>
      <c r="W46" s="130"/>
      <c r="X46" s="130"/>
      <c r="Y46" s="60">
        <f>SUM(V46:X46)</f>
        <v>0</v>
      </c>
      <c r="Z46" s="130">
        <v>0</v>
      </c>
      <c r="AA46" s="131">
        <v>0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f>SUM(C47:E47)</f>
        <v>0</v>
      </c>
      <c r="G47" s="94"/>
      <c r="H47" s="125"/>
      <c r="I47" s="94">
        <v>0</v>
      </c>
      <c r="J47" s="94"/>
      <c r="K47" s="94"/>
      <c r="L47" s="94"/>
      <c r="M47" s="94"/>
      <c r="N47" s="76">
        <f>SUM(K47:M47)</f>
        <v>0</v>
      </c>
      <c r="O47" s="94"/>
      <c r="P47" s="94">
        <v>0</v>
      </c>
      <c r="Q47" s="94">
        <v>0</v>
      </c>
      <c r="R47" s="94"/>
      <c r="S47" s="94"/>
      <c r="T47" s="94"/>
      <c r="U47" s="62">
        <f>SUM(R47:T47)</f>
        <v>0</v>
      </c>
      <c r="V47" s="94"/>
      <c r="W47" s="94"/>
      <c r="X47" s="94"/>
      <c r="Y47" s="62">
        <f>SUM(V47:X47)</f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/>
      <c r="D48" s="117"/>
      <c r="E48" s="117"/>
      <c r="F48" s="70">
        <f>SUM(C48:E48)</f>
        <v>0</v>
      </c>
      <c r="G48" s="117">
        <v>1</v>
      </c>
      <c r="H48" s="125"/>
      <c r="I48" s="117"/>
      <c r="J48" s="117"/>
      <c r="K48" s="117"/>
      <c r="L48" s="117"/>
      <c r="M48" s="117"/>
      <c r="N48" s="81">
        <f>SUM(K48:M48)</f>
        <v>0</v>
      </c>
      <c r="O48" s="117"/>
      <c r="P48" s="117">
        <v>821.04</v>
      </c>
      <c r="Q48" s="117">
        <v>821.04</v>
      </c>
      <c r="R48" s="117"/>
      <c r="S48" s="117"/>
      <c r="T48" s="117"/>
      <c r="U48" s="70">
        <f>SUM(R48:T48)</f>
        <v>0</v>
      </c>
      <c r="V48" s="117"/>
      <c r="W48" s="117"/>
      <c r="X48" s="117"/>
      <c r="Y48" s="70">
        <f>SUM(V48:X48)</f>
        <v>0</v>
      </c>
      <c r="Z48" s="117"/>
      <c r="AA48" s="118"/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/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58" t="s">
        <v>69</v>
      </c>
      <c r="B50" s="259"/>
      <c r="C50" s="37">
        <f>C11+C16+C17+C20+C21+C24+C28+C29+C30+C33+C34+C37+C38+C39+C40+C44+C45+C49</f>
        <v>8425</v>
      </c>
      <c r="D50" s="15">
        <f aca="true" t="shared" si="20" ref="D50:AL50">D11+D16+D17+D20+D21+D24+D28+D29+D30+D33+D34+D37+D38+D39+D40+D44+D45+D49</f>
        <v>704817</v>
      </c>
      <c r="E50" s="15">
        <f t="shared" si="20"/>
        <v>48363</v>
      </c>
      <c r="F50" s="15">
        <f t="shared" si="20"/>
        <v>761605</v>
      </c>
      <c r="G50" s="15">
        <f t="shared" si="20"/>
        <v>109055</v>
      </c>
      <c r="H50" s="15">
        <f t="shared" si="20"/>
        <v>718214</v>
      </c>
      <c r="I50" s="15">
        <f t="shared" si="20"/>
        <v>6745828.363088235</v>
      </c>
      <c r="J50" s="15">
        <f t="shared" si="20"/>
        <v>1423768.17</v>
      </c>
      <c r="K50" s="15">
        <f t="shared" si="20"/>
        <v>478893.42</v>
      </c>
      <c r="L50" s="15">
        <f t="shared" si="20"/>
        <v>2005338.3199999998</v>
      </c>
      <c r="M50" s="15">
        <f t="shared" si="20"/>
        <v>4132061.88</v>
      </c>
      <c r="N50" s="15">
        <f t="shared" si="20"/>
        <v>6616293.62</v>
      </c>
      <c r="O50" s="15">
        <f t="shared" si="20"/>
        <v>1394001.86</v>
      </c>
      <c r="P50" s="15">
        <f t="shared" si="20"/>
        <v>9984329.95</v>
      </c>
      <c r="Q50" s="15">
        <f t="shared" si="20"/>
        <v>8698041.249999998</v>
      </c>
      <c r="R50" s="15">
        <f t="shared" si="20"/>
        <v>80264.98000000001</v>
      </c>
      <c r="S50" s="15">
        <f t="shared" si="20"/>
        <v>210875.21</v>
      </c>
      <c r="T50" s="15">
        <f t="shared" si="20"/>
        <v>7980134.13</v>
      </c>
      <c r="U50" s="15">
        <f t="shared" si="20"/>
        <v>8271274.319999998</v>
      </c>
      <c r="V50" s="15">
        <f t="shared" si="20"/>
        <v>43866.310000000005</v>
      </c>
      <c r="W50" s="15">
        <f t="shared" si="20"/>
        <v>135104.41</v>
      </c>
      <c r="X50" s="15">
        <f t="shared" si="20"/>
        <v>6971793.48</v>
      </c>
      <c r="Y50" s="15">
        <f t="shared" si="20"/>
        <v>7150764.2</v>
      </c>
      <c r="Z50" s="15">
        <f t="shared" si="20"/>
        <v>8186739.589999999</v>
      </c>
      <c r="AA50" s="16">
        <f t="shared" si="20"/>
        <v>7106725.703</v>
      </c>
      <c r="AC50" s="54">
        <f t="shared" si="20"/>
        <v>0</v>
      </c>
      <c r="AD50" s="15">
        <f t="shared" si="20"/>
        <v>0</v>
      </c>
      <c r="AE50" s="15">
        <f t="shared" si="20"/>
        <v>0</v>
      </c>
      <c r="AF50" s="15">
        <f t="shared" si="20"/>
        <v>0</v>
      </c>
      <c r="AG50" s="15">
        <f t="shared" si="20"/>
        <v>0</v>
      </c>
      <c r="AH50" s="15">
        <f t="shared" si="20"/>
        <v>0</v>
      </c>
      <c r="AI50" s="15">
        <f t="shared" si="20"/>
        <v>0</v>
      </c>
      <c r="AJ50" s="15">
        <f t="shared" si="20"/>
        <v>0</v>
      </c>
      <c r="AK50" s="15">
        <f t="shared" si="20"/>
        <v>0</v>
      </c>
      <c r="AL50" s="16">
        <f t="shared" si="20"/>
        <v>0</v>
      </c>
    </row>
    <row r="52" spans="22:25" ht="15">
      <c r="V52" s="234"/>
      <c r="W52" s="234"/>
      <c r="X52" s="234"/>
      <c r="Y52" s="234"/>
    </row>
    <row r="53" spans="5:24" ht="15">
      <c r="E53" s="234"/>
      <c r="F53" s="234"/>
      <c r="P53" s="234"/>
      <c r="Q53" s="234"/>
      <c r="V53" s="234"/>
      <c r="W53" s="234"/>
      <c r="X53" s="234"/>
    </row>
    <row r="54" spans="3:25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Y54" s="234"/>
    </row>
    <row r="55" ht="15">
      <c r="X55" s="234"/>
    </row>
    <row r="57" ht="15">
      <c r="X57" s="23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N48 F20:F23 F25:F26 F28 R47:T48 U12:Y13 U14 X14:Y14 U15 X15:Y15 Y35:Y48 Y21 Y20 Y23:Y24 Y22 Y27:Y30 Y25:Y26" unlockedFormula="1"/>
    <ignoredError sqref="N30:N34 S31:U33 R19:S19 R18:S18" formula="1"/>
    <ignoredError sqref="F24 U23 U25:U28 N23 N25:N26 N27:N28 N12:O16 U16 U22 U47:U48 U38:U39 N37:N39 N24 U20 U19 U18 N20 N21 U44 U41:U43 N40 N44:N45 N17 N19 N18 N41:N43 F17 R17" formula="1" unlockedFormula="1"/>
    <ignoredError sqref="N22 L11:O11 L12:M15 U37 U46 U49:Y49 S17:U17 Y17" formulaRange="1"/>
    <ignoredError sqref="U23 U25:U28 N23 N25:N26 N27:N28 N12:O16 U16 U22 U47:U48 U38:U39 N37:N39" formulaRange="1" unlockedFormula="1"/>
    <ignoredError sqref="N24 U20 U19 U18 N20 N21 U44 U41:U43 N40 N44:N45 N17" formula="1" formulaRange="1" unlockedFormula="1"/>
    <ignoredError sqref="N19 N18 N41:N43 F17 R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Gomurashvili</cp:lastModifiedBy>
  <cp:lastPrinted>2017-10-18T12:38:28Z</cp:lastPrinted>
  <dcterms:created xsi:type="dcterms:W3CDTF">1996-10-14T23:33:28Z</dcterms:created>
  <dcterms:modified xsi:type="dcterms:W3CDTF">2019-11-14T16:32:25Z</dcterms:modified>
  <cp:category/>
  <cp:version/>
  <cp:contentType/>
  <cp:contentStatus/>
</cp:coreProperties>
</file>