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<sst xmlns="http://schemas.openxmlformats.org/spreadsheetml/2006/main" count="330" uniqueCount="246">
  <si>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</si>
  <si>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</si>
  <si>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</si>
  <si>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</si>
  <si>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</si>
  <si>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</si>
  <si>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</si>
  <si>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</si>
  <si>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</si>
  <si>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</si>
  <si>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</si>
  <si>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</si>
  <si>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</si>
  <si>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</si>
  <si>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</si>
  <si>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</si>
  <si>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</si>
  <si>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</si>
  <si>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</si>
  <si>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</si>
  <si>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</si>
  <si>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</si>
  <si>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</si>
  <si>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</si>
  <si>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</si>
  <si>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</si>
  <si>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</si>
  <si>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</si>
  <si>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</si>
  <si>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</si>
  <si>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</si>
  <si>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</si>
  <si>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</si>
  <si>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</si>
  <si>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</si>
  <si>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</si>
  <si>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</si>
  <si>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</si>
  <si>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</si>
  <si>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</si>
  <si>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</si>
  <si>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</si>
  <si>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</si>
  <si>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</si>
  <si>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</si>
  <si>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</si>
  <si>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</si>
  <si>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</si>
  <si>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</si>
  <si>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</si>
  <si>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</si>
  <si>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</si>
  <si>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</si>
  <si>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</si>
  <si>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</si>
  <si>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</si>
  <si>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</si>
  <si>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</si>
  <si>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</si>
  <si>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</si>
  <si>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</si>
  <si>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</si>
  <si>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</si>
  <si>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</si>
  <si>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</si>
  <si>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</si>
  <si>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</si>
  <si>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</si>
  <si>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</si>
  <si>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</si>
  <si>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</si>
  <si>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</si>
  <si>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</si>
  <si>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</si>
  <si>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</si>
  <si>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</si>
  <si>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</si>
  <si>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</si>
  <si>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</si>
  <si>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</si>
  <si>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</si>
  <si>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</si>
  <si>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</si>
  <si>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</si>
  <si>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</si>
  <si>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</si>
  <si>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</si>
  <si>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</si>
  <si>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</si>
  <si>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</si>
  <si>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</si>
  <si>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</si>
  <si>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</si>
  <si>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</si>
  <si>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</si>
  <si>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</si>
  <si>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</si>
  <si>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</si>
  <si>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</si>
  <si>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</si>
  <si>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</si>
  <si>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</si>
  <si>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</si>
  <si>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</si>
  <si>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</si>
  <si>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</si>
  <si>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</si>
  <si>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</si>
  <si>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</si>
  <si>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</si>
  <si>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</si>
  <si>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</si>
  <si>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</si>
  <si>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</si>
  <si>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</si>
  <si>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</si>
  <si>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</si>
  <si>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</si>
  <si>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</si>
  <si>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</si>
  <si>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</si>
  <si>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</si>
  <si>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</si>
  <si>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</si>
  <si>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</si>
  <si>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</si>
  <si>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</si>
  <si>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</si>
  <si>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</si>
  <si>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</si>
  <si>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</si>
  <si>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</si>
  <si>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</si>
  <si>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</si>
  <si>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</si>
  <si>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</si>
  <si>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</si>
  <si>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</si>
  <si>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</si>
  <si>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</si>
  <si>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</si>
  <si>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</si>
  <si>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</si>
  <si>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</si>
  <si>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</si>
  <si>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</si>
  <si>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</si>
  <si>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</si>
  <si>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</si>
  <si>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</si>
  <si>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</si>
  <si>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</si>
  <si>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</si>
  <si>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</si>
  <si>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</si>
  <si>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</si>
  <si>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</si>
  <si>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</si>
  <si>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</si>
  <si>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</si>
  <si>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</si>
  <si>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</si>
  <si>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</si>
  <si>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</si>
  <si>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</si>
  <si>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</si>
  <si>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</si>
  <si>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</si>
  <si>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</si>
  <si>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</si>
  <si>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</si>
  <si>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</si>
  <si>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</si>
  <si>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</si>
  <si>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</si>
  <si>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</si>
  <si>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</si>
  <si>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</si>
  <si>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</si>
  <si>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</si>
  <si>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</si>
  <si>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</si>
  <si>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</si>
  <si>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</si>
  <si>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</si>
  <si>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</si>
  <si>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</si>
  <si>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</si>
  <si>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</si>
  <si>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</si>
  <si>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</si>
  <si>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</si>
  <si>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</si>
  <si>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</si>
  <si>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</si>
  <si>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</si>
  <si>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</si>
  <si>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</si>
  <si>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</si>
  <si>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</si>
  <si>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</si>
  <si>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</si>
  <si>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</si>
  <si>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</si>
  <si>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</si>
  <si>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</si>
  <si>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</si>
  <si>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</si>
  <si>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</si>
  <si>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</si>
  <si>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</si>
  <si>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</si>
  <si>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</si>
  <si>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</si>
  <si>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</si>
  <si>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</si>
  <si>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</si>
  <si>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</si>
  <si>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</si>
  <si>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</si>
  <si>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</si>
  <si>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</si>
  <si>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</si>
  <si>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</si>
  <si>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</si>
  <si>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</si>
  <si>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</si>
  <si>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</si>
  <si>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</si>
  <si>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</si>
  <si>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</si>
  <si>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</si>
  <si>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</si>
  <si>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</si>
  <si>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</si>
  <si>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</si>
  <si>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</si>
  <si>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</si>
  <si>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</si>
  <si>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</si>
  <si>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</si>
  <si>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</si>
  <si>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</si>
  <si>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31/03/2020</t>
  </si>
  <si>
    <t>ანგარიშგების პერიოდი:  01/01/2020-31/03/2020</t>
  </si>
  <si>
    <t>საანგარიშო პერიოდი:  01/01/2020-31/03/2020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</si>
</sst>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7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2" t="s">
        <v>243</v>
      </c>
      <c r="C3" s="242"/>
      <c r="D3" s="242"/>
      <c r="E3" s="242"/>
    </row>
    <row r="4" spans="2:3" ht="15">
      <c r="B4" s="137"/>
      <c r="C4" s="137"/>
    </row>
    <row r="5" spans="2:5" ht="18" customHeight="1">
      <c r="B5" s="138"/>
      <c r="C5" s="243" t="s">
        <v>84</v>
      </c>
      <c r="D5" s="244"/>
      <c r="E5" s="244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0" t="s">
        <v>89</v>
      </c>
      <c r="D9" s="240"/>
      <c r="E9" s="240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342465.42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4980162.3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6355841.7799999975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1914941.5299999989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1151711.4200000002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248128.53000000003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3900.88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73309.20999999999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15070461.069999997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0" t="s">
        <v>127</v>
      </c>
      <c r="D30" s="240"/>
      <c r="E30" s="240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5408385.92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2217434.919999997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75630.95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192894.53999999998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85362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540641.4600000001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8520349.789999997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0" t="s">
        <v>150</v>
      </c>
      <c r="D43" s="240"/>
      <c r="E43" s="240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2938115.16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431896.12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6550111.28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15070461.069999997</v>
      </c>
    </row>
    <row r="52" s="179" customFormat="1" ht="15"/>
    <row r="53" s="179" customFormat="1" ht="15"/>
    <row r="54" spans="3:5" ht="15">
      <c r="C54" s="241"/>
      <c r="D54" s="241"/>
      <c r="E54" s="241"/>
    </row>
    <row r="55" spans="3:5" ht="15">
      <c r="C55" s="239"/>
      <c r="D55" s="239"/>
      <c r="E55" s="239"/>
    </row>
    <row r="56" spans="3:5" ht="15">
      <c r="C56" s="241"/>
      <c r="D56" s="241"/>
      <c r="E56" s="241"/>
    </row>
    <row r="57" spans="3:5" ht="15">
      <c r="C57" s="239"/>
      <c r="D57" s="239"/>
      <c r="E57" s="239"/>
    </row>
    <row r="58" spans="3:5" ht="15" customHeight="1">
      <c r="C58" s="241"/>
      <c r="D58" s="241"/>
      <c r="E58" s="241"/>
    </row>
    <row r="59" spans="3:5" ht="15">
      <c r="C59" s="239"/>
      <c r="D59" s="239"/>
      <c r="E59" s="239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19" activePane="bottomLeft" state="frozen"/>
      <selection pane="topLeft" activeCell="C120" sqref="C120"/>
      <selection pane="bottomLeft" activeCell="H64" sqref="H64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7" t="s">
        <v>244</v>
      </c>
      <c r="C2" s="247"/>
      <c r="D2" s="247"/>
      <c r="E2" s="247"/>
    </row>
    <row r="3" ht="15" customHeight="1"/>
    <row r="4" spans="4:5" s="182" customFormat="1" ht="12.75" customHeight="1">
      <c r="D4" s="248" t="s">
        <v>167</v>
      </c>
      <c r="E4" s="248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5" t="s">
        <v>168</v>
      </c>
      <c r="D8" s="245"/>
      <c r="E8" s="245"/>
    </row>
    <row r="9" spans="2:5" ht="15" customHeight="1">
      <c r="B9" s="188" t="s">
        <v>90</v>
      </c>
      <c r="C9" s="189">
        <v>1</v>
      </c>
      <c r="D9" s="190" t="s">
        <v>169</v>
      </c>
      <c r="E9" s="191">
        <v>5714556.34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700747.5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2727321.48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416600.5000000001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2703087.86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1859366.4000000001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105266.96999999999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307407.57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165093.69000000006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3451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1892962.31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96044.78000000001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906170.3299999998</v>
      </c>
    </row>
    <row r="23" spans="3:5" ht="9" customHeight="1">
      <c r="C23" s="165"/>
      <c r="D23" s="202"/>
      <c r="E23" s="167"/>
    </row>
    <row r="24" spans="3:5" ht="15" customHeight="1" thickBot="1">
      <c r="C24" s="245" t="s">
        <v>183</v>
      </c>
      <c r="D24" s="245"/>
      <c r="E24" s="245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0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0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0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0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0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906170.3299999998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5" t="s">
        <v>194</v>
      </c>
      <c r="E45" s="245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5" t="s">
        <v>199</v>
      </c>
      <c r="D51" s="245"/>
      <c r="E51" s="245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143152.1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143152.1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6" t="s">
        <v>215</v>
      </c>
      <c r="D63" s="246"/>
      <c r="E63" s="246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305904.32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156431.28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9494.28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14412.17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1047.12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-53920.179999999986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508113.0799999998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76216.96199999997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431896.1179999998</v>
      </c>
    </row>
    <row r="75" ht="15">
      <c r="D75" s="222"/>
    </row>
    <row r="76" spans="3:5" ht="15">
      <c r="C76" s="241"/>
      <c r="D76" s="241"/>
      <c r="E76" s="241"/>
    </row>
    <row r="77" spans="3:5" ht="15">
      <c r="C77" s="239"/>
      <c r="D77" s="239"/>
      <c r="E77" s="239"/>
    </row>
    <row r="78" spans="3:5" ht="15">
      <c r="C78" s="241"/>
      <c r="D78" s="241"/>
      <c r="E78" s="241"/>
    </row>
    <row r="79" spans="3:5" ht="15">
      <c r="C79" s="239"/>
      <c r="D79" s="239"/>
      <c r="E79" s="239"/>
    </row>
    <row r="80" spans="3:5" ht="15">
      <c r="C80" s="241"/>
      <c r="D80" s="241"/>
      <c r="E80" s="241"/>
    </row>
    <row r="81" spans="3:5" ht="15">
      <c r="C81" s="239"/>
      <c r="D81" s="239"/>
      <c r="E81" s="23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A1">
      <selection activeCell="J38" sqref="J38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3" t="s">
        <v>236</v>
      </c>
      <c r="B1" s="253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245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ht="15.75" customHeight="1" thickBot="1">
      <c r="A7" s="135"/>
      <c r="B7" s="13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s="1" customFormat="1" ht="89.25" customHeight="1">
      <c r="A8" s="254" t="s">
        <v>23</v>
      </c>
      <c r="B8" s="257" t="s">
        <v>70</v>
      </c>
      <c r="C8" s="261" t="s">
        <v>22</v>
      </c>
      <c r="D8" s="251"/>
      <c r="E8" s="251"/>
      <c r="F8" s="251"/>
      <c r="G8" s="251"/>
      <c r="H8" s="262" t="s">
        <v>239</v>
      </c>
      <c r="I8" s="251" t="s">
        <v>71</v>
      </c>
      <c r="J8" s="251"/>
      <c r="K8" s="251" t="s">
        <v>72</v>
      </c>
      <c r="L8" s="251"/>
      <c r="M8" s="251"/>
      <c r="N8" s="251"/>
      <c r="O8" s="251"/>
      <c r="P8" s="251" t="s">
        <v>73</v>
      </c>
      <c r="Q8" s="251"/>
      <c r="R8" s="251" t="s">
        <v>74</v>
      </c>
      <c r="S8" s="251"/>
      <c r="T8" s="251"/>
      <c r="U8" s="251"/>
      <c r="V8" s="251"/>
      <c r="W8" s="251"/>
      <c r="X8" s="251"/>
      <c r="Y8" s="251"/>
      <c r="Z8" s="251" t="s">
        <v>77</v>
      </c>
      <c r="AA8" s="257"/>
      <c r="AC8" s="273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57"/>
    </row>
    <row r="9" spans="1:38" s="1" customFormat="1" ht="50.25" customHeight="1">
      <c r="A9" s="255"/>
      <c r="B9" s="258"/>
      <c r="C9" s="260" t="s">
        <v>15</v>
      </c>
      <c r="D9" s="252"/>
      <c r="E9" s="252"/>
      <c r="F9" s="252"/>
      <c r="G9" s="12" t="s">
        <v>16</v>
      </c>
      <c r="H9" s="263"/>
      <c r="I9" s="249" t="s">
        <v>0</v>
      </c>
      <c r="J9" s="249" t="s">
        <v>1</v>
      </c>
      <c r="K9" s="252" t="s">
        <v>0</v>
      </c>
      <c r="L9" s="252"/>
      <c r="M9" s="252"/>
      <c r="N9" s="252"/>
      <c r="O9" s="12" t="s">
        <v>1</v>
      </c>
      <c r="P9" s="249" t="s">
        <v>80</v>
      </c>
      <c r="Q9" s="249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49" t="s">
        <v>17</v>
      </c>
      <c r="AA9" s="271" t="s">
        <v>18</v>
      </c>
      <c r="AC9" s="27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71" t="s">
        <v>18</v>
      </c>
    </row>
    <row r="10" spans="1:38" s="1" customFormat="1" ht="102.75" customHeight="1" thickBot="1">
      <c r="A10" s="256"/>
      <c r="B10" s="259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72"/>
      <c r="AC10" s="275"/>
      <c r="AD10" s="250"/>
      <c r="AE10" s="250"/>
      <c r="AF10" s="250"/>
      <c r="AG10" s="250"/>
      <c r="AH10" s="250"/>
      <c r="AI10" s="250"/>
      <c r="AJ10" s="250"/>
      <c r="AK10" s="250"/>
      <c r="AL10" s="27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46"/>
      <c r="I11" s="88">
        <f t="shared" si="0"/>
        <v>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74">
        <f>SUM(N12:N15)</f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/>
      <c r="F12" s="61">
        <f>SUM(C12:E12)</f>
        <v>0</v>
      </c>
      <c r="G12" s="91"/>
      <c r="H12" s="45"/>
      <c r="I12" s="91"/>
      <c r="J12" s="91"/>
      <c r="K12" s="91"/>
      <c r="L12" s="91"/>
      <c r="M12" s="91"/>
      <c r="N12" s="75">
        <f>SUM(K12:M12)</f>
        <v>0</v>
      </c>
      <c r="O12" s="91"/>
      <c r="P12" s="91"/>
      <c r="Q12" s="91"/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/>
      <c r="Q13" s="94"/>
      <c r="R13" s="94"/>
      <c r="S13" s="94"/>
      <c r="T13" s="94"/>
      <c r="U13" s="62">
        <f>SUM(R13:T13)</f>
        <v>0</v>
      </c>
      <c r="V13" s="94"/>
      <c r="W13" s="94"/>
      <c r="X13" s="94"/>
      <c r="Y13" s="62">
        <f>SUM(V13:X13)</f>
        <v>0</v>
      </c>
      <c r="Z13" s="94"/>
      <c r="AA13" s="95"/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/>
      <c r="Q14" s="94"/>
      <c r="R14" s="94"/>
      <c r="S14" s="94"/>
      <c r="T14" s="94"/>
      <c r="U14" s="62">
        <f>SUM(R14:T14)</f>
        <v>0</v>
      </c>
      <c r="V14" s="94"/>
      <c r="W14" s="237"/>
      <c r="X14" s="94"/>
      <c r="Y14" s="62">
        <f>SUM(V14:X14)</f>
        <v>0</v>
      </c>
      <c r="Z14" s="94"/>
      <c r="AA14" s="95"/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/>
      <c r="Q15" s="97"/>
      <c r="R15" s="97"/>
      <c r="S15" s="97"/>
      <c r="T15" s="97"/>
      <c r="U15" s="63">
        <f>SUM(R15:T15)</f>
        <v>0</v>
      </c>
      <c r="V15" s="97"/>
      <c r="W15" s="97"/>
      <c r="X15" s="97"/>
      <c r="Y15" s="63">
        <f>SUM(V15:X15)</f>
        <v>0</v>
      </c>
      <c r="Z15" s="97"/>
      <c r="AA15" s="98"/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50</v>
      </c>
      <c r="E16" s="100">
        <v>113</v>
      </c>
      <c r="F16" s="64">
        <f>SUM(C16:E16)</f>
        <v>163</v>
      </c>
      <c r="G16" s="100">
        <v>40</v>
      </c>
      <c r="H16" s="46"/>
      <c r="I16" s="100">
        <v>1943.5</v>
      </c>
      <c r="J16" s="100"/>
      <c r="K16" s="100"/>
      <c r="L16" s="100">
        <v>1810</v>
      </c>
      <c r="M16" s="100">
        <v>133.5</v>
      </c>
      <c r="N16" s="78">
        <f>SUM(K16:M16)</f>
        <v>1943.5</v>
      </c>
      <c r="O16" s="100"/>
      <c r="P16" s="100">
        <v>1907.4599999999998</v>
      </c>
      <c r="Q16" s="100">
        <v>1907.4599999999998</v>
      </c>
      <c r="R16" s="100"/>
      <c r="S16" s="100"/>
      <c r="T16" s="100"/>
      <c r="U16" s="64">
        <f>SUM(R16:T16)</f>
        <v>0</v>
      </c>
      <c r="V16" s="100"/>
      <c r="W16" s="100"/>
      <c r="X16" s="100"/>
      <c r="Y16" s="64">
        <f>SUM(V16:X16)</f>
        <v>0</v>
      </c>
      <c r="Z16" s="100"/>
      <c r="AA16" s="101"/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1300</v>
      </c>
      <c r="D17" s="65">
        <f>SUM(D18:D19)</f>
        <v>30</v>
      </c>
      <c r="E17" s="65">
        <f>SUM(E18:E19)</f>
        <v>1104</v>
      </c>
      <c r="F17" s="65">
        <f>SUM(F18:F19)</f>
        <v>2434</v>
      </c>
      <c r="G17" s="65">
        <f>SUM(G18:G19)</f>
        <v>2687</v>
      </c>
      <c r="H17" s="49"/>
      <c r="I17" s="88">
        <f aca="true" t="shared" si="1" ref="I17:U17">SUM(I18:I19)</f>
        <v>25860.859999999997</v>
      </c>
      <c r="J17" s="88">
        <f t="shared" si="1"/>
        <v>10248.47</v>
      </c>
      <c r="K17" s="88">
        <f t="shared" si="1"/>
        <v>15187.109999999997</v>
      </c>
      <c r="L17" s="88">
        <f t="shared" si="1"/>
        <v>698.29</v>
      </c>
      <c r="M17" s="88">
        <f t="shared" si="1"/>
        <v>9975.46</v>
      </c>
      <c r="N17" s="74">
        <f t="shared" si="1"/>
        <v>25860.859999999997</v>
      </c>
      <c r="O17" s="74">
        <f>SUM(O18:O19)</f>
        <v>10248.47</v>
      </c>
      <c r="P17" s="74">
        <f>SUM(P18:P19)</f>
        <v>11440.469999999996</v>
      </c>
      <c r="Q17" s="74">
        <f>SUM(Q18:Q19)</f>
        <v>7815.609999999997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aca="true" t="shared" si="2" ref="V17:AA17">SUM(V18:V19)</f>
        <v>0</v>
      </c>
      <c r="W17" s="88">
        <f t="shared" si="2"/>
        <v>0</v>
      </c>
      <c r="X17" s="88">
        <f t="shared" si="2"/>
        <v>0</v>
      </c>
      <c r="Y17" s="88">
        <f t="shared" si="2"/>
        <v>0</v>
      </c>
      <c r="Z17" s="88">
        <f t="shared" si="2"/>
        <v>2000</v>
      </c>
      <c r="AA17" s="88">
        <f t="shared" si="2"/>
        <v>300</v>
      </c>
      <c r="AC17" s="87">
        <f aca="true" t="shared" si="3" ref="AC17:AL17">SUM(AC18:AC19)</f>
        <v>0</v>
      </c>
      <c r="AD17" s="88">
        <f t="shared" si="3"/>
        <v>0</v>
      </c>
      <c r="AE17" s="88">
        <f t="shared" si="3"/>
        <v>0</v>
      </c>
      <c r="AF17" s="88">
        <f t="shared" si="3"/>
        <v>0</v>
      </c>
      <c r="AG17" s="88">
        <f t="shared" si="3"/>
        <v>0</v>
      </c>
      <c r="AH17" s="88">
        <f t="shared" si="3"/>
        <v>0</v>
      </c>
      <c r="AI17" s="88">
        <f t="shared" si="3"/>
        <v>0</v>
      </c>
      <c r="AJ17" s="88">
        <f t="shared" si="3"/>
        <v>0</v>
      </c>
      <c r="AK17" s="88">
        <f t="shared" si="3"/>
        <v>0</v>
      </c>
      <c r="AL17" s="89">
        <f t="shared" si="3"/>
        <v>0</v>
      </c>
    </row>
    <row r="18" spans="1:38" ht="24.75" customHeight="1">
      <c r="A18" s="17"/>
      <c r="B18" s="6" t="s">
        <v>33</v>
      </c>
      <c r="C18" s="27">
        <v>582</v>
      </c>
      <c r="D18" s="103">
        <v>1</v>
      </c>
      <c r="E18" s="103">
        <v>23</v>
      </c>
      <c r="F18" s="66">
        <f>SUM(C18:E18)</f>
        <v>606</v>
      </c>
      <c r="G18" s="103">
        <v>817</v>
      </c>
      <c r="H18" s="48"/>
      <c r="I18" s="103">
        <v>11221.249999999996</v>
      </c>
      <c r="J18" s="103"/>
      <c r="K18" s="103">
        <v>11091.099999999997</v>
      </c>
      <c r="L18" s="103">
        <v>60</v>
      </c>
      <c r="M18" s="103">
        <v>70.15</v>
      </c>
      <c r="N18" s="79">
        <f>SUM(K18:M18)</f>
        <v>11221.249999999996</v>
      </c>
      <c r="O18" s="103"/>
      <c r="P18" s="103">
        <v>6263.159999999996</v>
      </c>
      <c r="Q18" s="103">
        <v>6263.159999999996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718</v>
      </c>
      <c r="D19" s="106">
        <v>29</v>
      </c>
      <c r="E19" s="106">
        <v>1081</v>
      </c>
      <c r="F19" s="67">
        <f>SUM(C19:E19)</f>
        <v>1828</v>
      </c>
      <c r="G19" s="106">
        <v>1870</v>
      </c>
      <c r="H19" s="47"/>
      <c r="I19" s="106">
        <v>14639.61</v>
      </c>
      <c r="J19" s="106">
        <v>10248.47</v>
      </c>
      <c r="K19" s="106">
        <v>4096.01</v>
      </c>
      <c r="L19" s="106">
        <v>638.29</v>
      </c>
      <c r="M19" s="106">
        <v>9905.31</v>
      </c>
      <c r="N19" s="79">
        <f>SUM(K19:M19)</f>
        <v>14639.61</v>
      </c>
      <c r="O19" s="106">
        <v>10248.47</v>
      </c>
      <c r="P19" s="106">
        <v>5177.3099999999995</v>
      </c>
      <c r="Q19" s="106">
        <v>1552.4500000000007</v>
      </c>
      <c r="R19" s="106"/>
      <c r="S19" s="106"/>
      <c r="T19" s="106"/>
      <c r="U19" s="67">
        <f>SUM(R19:T19)</f>
        <v>0</v>
      </c>
      <c r="V19" s="106"/>
      <c r="W19" s="106"/>
      <c r="X19" s="106"/>
      <c r="Y19" s="67">
        <f>SUM(V19:X19)</f>
        <v>0</v>
      </c>
      <c r="Z19" s="106">
        <v>2000</v>
      </c>
      <c r="AA19" s="107">
        <v>300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16</v>
      </c>
      <c r="D20" s="109">
        <v>74</v>
      </c>
      <c r="E20" s="109">
        <v>38218</v>
      </c>
      <c r="F20" s="68">
        <f>SUM(C20:E20)</f>
        <v>38308</v>
      </c>
      <c r="G20" s="109">
        <v>35275</v>
      </c>
      <c r="H20" s="46"/>
      <c r="I20" s="109">
        <v>4215924.13</v>
      </c>
      <c r="J20" s="109"/>
      <c r="K20" s="109">
        <v>7034.69</v>
      </c>
      <c r="L20" s="109">
        <v>6300</v>
      </c>
      <c r="M20" s="109">
        <v>4201696.58</v>
      </c>
      <c r="N20" s="80">
        <f>SUM(K20:M20)</f>
        <v>4215031.2700000005</v>
      </c>
      <c r="O20" s="109"/>
      <c r="P20" s="109">
        <v>2103900.91</v>
      </c>
      <c r="Q20" s="109">
        <v>2103900.91</v>
      </c>
      <c r="R20" s="109"/>
      <c r="S20" s="109">
        <v>2482.9</v>
      </c>
      <c r="T20" s="109">
        <v>1675475.08</v>
      </c>
      <c r="U20" s="68">
        <f>SUM(R20:T20)</f>
        <v>1677957.98</v>
      </c>
      <c r="V20" s="109"/>
      <c r="W20" s="109">
        <v>2482.9</v>
      </c>
      <c r="X20" s="109">
        <v>1675475.08</v>
      </c>
      <c r="Y20" s="68">
        <f>SUM(V20:X20)</f>
        <v>1677957.98</v>
      </c>
      <c r="Z20" s="109">
        <v>1750729.96</v>
      </c>
      <c r="AA20" s="110">
        <v>1750729.96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4" ref="C21:X21">SUM(C22:C23)</f>
        <v>719</v>
      </c>
      <c r="D21" s="65">
        <f t="shared" si="4"/>
        <v>129</v>
      </c>
      <c r="E21" s="65">
        <f t="shared" si="4"/>
        <v>1860</v>
      </c>
      <c r="F21" s="65">
        <f t="shared" si="4"/>
        <v>2708</v>
      </c>
      <c r="G21" s="65">
        <f t="shared" si="4"/>
        <v>2190</v>
      </c>
      <c r="H21" s="88">
        <f t="shared" si="4"/>
        <v>2708</v>
      </c>
      <c r="I21" s="88">
        <f t="shared" si="4"/>
        <v>959221.5599999999</v>
      </c>
      <c r="J21" s="88">
        <f t="shared" si="4"/>
        <v>671455.1</v>
      </c>
      <c r="K21" s="88">
        <f t="shared" si="4"/>
        <v>145550.39</v>
      </c>
      <c r="L21" s="88">
        <f t="shared" si="4"/>
        <v>88928.22</v>
      </c>
      <c r="M21" s="88">
        <f t="shared" si="4"/>
        <v>724742.95</v>
      </c>
      <c r="N21" s="74">
        <f t="shared" si="4"/>
        <v>959221.5599999999</v>
      </c>
      <c r="O21" s="74">
        <f t="shared" si="4"/>
        <v>671455.1</v>
      </c>
      <c r="P21" s="74">
        <f t="shared" si="4"/>
        <v>330440.97</v>
      </c>
      <c r="Q21" s="74">
        <f t="shared" si="4"/>
        <v>99132.28000000003</v>
      </c>
      <c r="R21" s="74">
        <f t="shared" si="4"/>
        <v>10189.320000000027</v>
      </c>
      <c r="S21" s="74">
        <f t="shared" si="4"/>
        <v>44918.6</v>
      </c>
      <c r="T21" s="74">
        <f t="shared" si="4"/>
        <v>70658.88999999998</v>
      </c>
      <c r="U21" s="74">
        <f t="shared" si="4"/>
        <v>125766.81000000001</v>
      </c>
      <c r="V21" s="74">
        <f t="shared" si="4"/>
        <v>3056.8</v>
      </c>
      <c r="W21" s="74">
        <f t="shared" si="4"/>
        <v>13475.579999999998</v>
      </c>
      <c r="X21" s="74">
        <f t="shared" si="4"/>
        <v>21197.669999999984</v>
      </c>
      <c r="Y21" s="88">
        <f>SUM(Y22:Y23)</f>
        <v>37730.04999999998</v>
      </c>
      <c r="Z21" s="88">
        <f>SUM(Z22:Z23)</f>
        <v>333885.88</v>
      </c>
      <c r="AA21" s="88">
        <f>SUM(AA22:AA23)</f>
        <v>97750.06999999995</v>
      </c>
      <c r="AC21" s="87">
        <f aca="true" t="shared" si="5" ref="AC21:AL21">SUM(AC22:AC23)</f>
        <v>0</v>
      </c>
      <c r="AD21" s="88">
        <f t="shared" si="5"/>
        <v>0</v>
      </c>
      <c r="AE21" s="88">
        <f t="shared" si="5"/>
        <v>0</v>
      </c>
      <c r="AF21" s="88">
        <f t="shared" si="5"/>
        <v>0</v>
      </c>
      <c r="AG21" s="88">
        <f t="shared" si="5"/>
        <v>0</v>
      </c>
      <c r="AH21" s="88">
        <f t="shared" si="5"/>
        <v>0</v>
      </c>
      <c r="AI21" s="88">
        <f t="shared" si="5"/>
        <v>0</v>
      </c>
      <c r="AJ21" s="88">
        <f t="shared" si="5"/>
        <v>0</v>
      </c>
      <c r="AK21" s="88">
        <f t="shared" si="5"/>
        <v>0</v>
      </c>
      <c r="AL21" s="89">
        <f t="shared" si="5"/>
        <v>0</v>
      </c>
    </row>
    <row r="22" spans="1:38" ht="24.75" customHeight="1">
      <c r="A22" s="21"/>
      <c r="B22" s="6" t="s">
        <v>38</v>
      </c>
      <c r="C22" s="123">
        <v>719</v>
      </c>
      <c r="D22" s="91">
        <v>129</v>
      </c>
      <c r="E22" s="91">
        <v>1860</v>
      </c>
      <c r="F22" s="61">
        <f>SUM(C22:E22)</f>
        <v>2708</v>
      </c>
      <c r="G22" s="91">
        <v>2190</v>
      </c>
      <c r="H22" s="91">
        <v>2708</v>
      </c>
      <c r="I22" s="91">
        <v>959221.5599999999</v>
      </c>
      <c r="J22" s="91">
        <v>671455.1</v>
      </c>
      <c r="K22" s="91">
        <v>145550.39</v>
      </c>
      <c r="L22" s="91">
        <v>88928.22</v>
      </c>
      <c r="M22" s="91">
        <v>724742.95</v>
      </c>
      <c r="N22" s="91">
        <f>SUM(K22:M22)</f>
        <v>959221.5599999999</v>
      </c>
      <c r="O22" s="91">
        <v>671455.1</v>
      </c>
      <c r="P22" s="91">
        <v>330440.97</v>
      </c>
      <c r="Q22" s="91">
        <v>99132.28000000003</v>
      </c>
      <c r="R22" s="235">
        <v>10189.320000000027</v>
      </c>
      <c r="S22" s="91">
        <v>44918.6</v>
      </c>
      <c r="T22" s="91">
        <v>70658.88999999998</v>
      </c>
      <c r="U22" s="61">
        <f>SUM(R22:T22)</f>
        <v>125766.81000000001</v>
      </c>
      <c r="V22" s="235">
        <v>3056.8</v>
      </c>
      <c r="W22" s="91">
        <v>13475.579999999998</v>
      </c>
      <c r="X22" s="91">
        <v>21197.669999999984</v>
      </c>
      <c r="Y22" s="61">
        <f>SUM(V22:X22)</f>
        <v>37730.04999999998</v>
      </c>
      <c r="Z22" s="91">
        <v>333885.88</v>
      </c>
      <c r="AA22" s="92">
        <v>97750.06999999995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6" ref="C24:X24">SUM(C25:C27)</f>
        <v>3559</v>
      </c>
      <c r="D24" s="69">
        <f t="shared" si="6"/>
        <v>157319</v>
      </c>
      <c r="E24" s="69">
        <f t="shared" si="6"/>
        <v>1084</v>
      </c>
      <c r="F24" s="69">
        <f t="shared" si="6"/>
        <v>161962</v>
      </c>
      <c r="G24" s="69">
        <f t="shared" si="6"/>
        <v>37322</v>
      </c>
      <c r="H24" s="112">
        <f t="shared" si="6"/>
        <v>161392</v>
      </c>
      <c r="I24" s="112">
        <f t="shared" si="6"/>
        <v>524806.1900000001</v>
      </c>
      <c r="J24" s="112">
        <f t="shared" si="6"/>
        <v>34833.94</v>
      </c>
      <c r="K24" s="112">
        <f t="shared" si="6"/>
        <v>78462.08</v>
      </c>
      <c r="L24" s="112">
        <f t="shared" si="6"/>
        <v>416672.47</v>
      </c>
      <c r="M24" s="112">
        <f t="shared" si="6"/>
        <v>29671.63</v>
      </c>
      <c r="N24" s="15">
        <f t="shared" si="6"/>
        <v>524806.18</v>
      </c>
      <c r="O24" s="15">
        <f t="shared" si="6"/>
        <v>34833.94</v>
      </c>
      <c r="P24" s="15">
        <f t="shared" si="6"/>
        <v>486965.77</v>
      </c>
      <c r="Q24" s="15">
        <f t="shared" si="6"/>
        <v>468573.61</v>
      </c>
      <c r="R24" s="15">
        <f t="shared" si="6"/>
        <v>6621.219999999999</v>
      </c>
      <c r="S24" s="15">
        <f t="shared" si="6"/>
        <v>30475.16</v>
      </c>
      <c r="T24" s="15">
        <f t="shared" si="6"/>
        <v>18102.16</v>
      </c>
      <c r="U24" s="15">
        <f t="shared" si="6"/>
        <v>55198.54</v>
      </c>
      <c r="V24" s="15">
        <f t="shared" si="6"/>
        <v>3384.1299999999997</v>
      </c>
      <c r="W24" s="15">
        <f t="shared" si="6"/>
        <v>29530.16</v>
      </c>
      <c r="X24" s="15">
        <f t="shared" si="6"/>
        <v>5430.65</v>
      </c>
      <c r="Y24" s="112">
        <f>SUM(Y25:Y27)</f>
        <v>38344.94</v>
      </c>
      <c r="Z24" s="112">
        <f>SUM(Z25:Z27)</f>
        <v>72714.0605882353</v>
      </c>
      <c r="AA24" s="112">
        <f>SUM(AA25:AA27)</f>
        <v>43783.32058823529</v>
      </c>
      <c r="AC24" s="111">
        <f aca="true" t="shared" si="7" ref="AC24:AL24">SUM(AC25:AC27)</f>
        <v>0</v>
      </c>
      <c r="AD24" s="112">
        <f t="shared" si="7"/>
        <v>0</v>
      </c>
      <c r="AE24" s="112">
        <f t="shared" si="7"/>
        <v>0</v>
      </c>
      <c r="AF24" s="112">
        <f t="shared" si="7"/>
        <v>0</v>
      </c>
      <c r="AG24" s="112">
        <f t="shared" si="7"/>
        <v>0</v>
      </c>
      <c r="AH24" s="112">
        <f t="shared" si="7"/>
        <v>0</v>
      </c>
      <c r="AI24" s="112">
        <f t="shared" si="7"/>
        <v>0</v>
      </c>
      <c r="AJ24" s="112">
        <f t="shared" si="7"/>
        <v>0</v>
      </c>
      <c r="AK24" s="112">
        <f t="shared" si="7"/>
        <v>0</v>
      </c>
      <c r="AL24" s="113">
        <f t="shared" si="7"/>
        <v>0</v>
      </c>
    </row>
    <row r="25" spans="1:38" ht="24.75" customHeight="1">
      <c r="A25" s="17"/>
      <c r="B25" s="6" t="s">
        <v>42</v>
      </c>
      <c r="C25" s="123">
        <v>2271</v>
      </c>
      <c r="D25" s="123">
        <v>157192</v>
      </c>
      <c r="E25" s="123"/>
      <c r="F25" s="123">
        <f>SUM(C25:E25)</f>
        <v>159463</v>
      </c>
      <c r="G25" s="123">
        <v>33811</v>
      </c>
      <c r="H25" s="91">
        <v>159463</v>
      </c>
      <c r="I25" s="91">
        <v>436090.3</v>
      </c>
      <c r="J25" s="91"/>
      <c r="K25" s="91">
        <v>27735.82</v>
      </c>
      <c r="L25" s="91">
        <v>408354.47</v>
      </c>
      <c r="M25" s="91"/>
      <c r="N25" s="91">
        <f>SUM(K25:M25)</f>
        <v>436090.29</v>
      </c>
      <c r="O25" s="91"/>
      <c r="P25" s="91">
        <v>444305.1</v>
      </c>
      <c r="Q25" s="91">
        <v>444305.1</v>
      </c>
      <c r="R25" s="91">
        <v>1553.74</v>
      </c>
      <c r="S25" s="91">
        <v>29125.16</v>
      </c>
      <c r="T25" s="91"/>
      <c r="U25" s="91">
        <f>SUM(R25:T25)</f>
        <v>30678.9</v>
      </c>
      <c r="V25" s="91">
        <v>1553.74</v>
      </c>
      <c r="W25" s="91">
        <v>29125.16</v>
      </c>
      <c r="X25" s="91"/>
      <c r="Y25" s="91">
        <f>SUM(V25:X25)</f>
        <v>30678.9</v>
      </c>
      <c r="Z25" s="91">
        <v>30941.360588235293</v>
      </c>
      <c r="AA25" s="92">
        <v>30941.360588235293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719</v>
      </c>
      <c r="D26" s="123">
        <v>126</v>
      </c>
      <c r="E26" s="123">
        <v>1084</v>
      </c>
      <c r="F26" s="123">
        <f>SUM(C26:E26)</f>
        <v>1929</v>
      </c>
      <c r="G26" s="123">
        <v>2194</v>
      </c>
      <c r="H26" s="123">
        <v>1929</v>
      </c>
      <c r="I26" s="91">
        <v>49762.770000000004</v>
      </c>
      <c r="J26" s="91">
        <v>34833.94</v>
      </c>
      <c r="K26" s="91">
        <v>12273.14</v>
      </c>
      <c r="L26" s="91">
        <v>7818</v>
      </c>
      <c r="M26" s="91">
        <v>29671.63</v>
      </c>
      <c r="N26" s="91">
        <f>SUM(K26:M26)</f>
        <v>49762.770000000004</v>
      </c>
      <c r="O26" s="91">
        <v>34833.94</v>
      </c>
      <c r="P26" s="91">
        <v>26274.510000000002</v>
      </c>
      <c r="Q26" s="91">
        <v>7882.3499999999985</v>
      </c>
      <c r="R26" s="91">
        <v>4624.41</v>
      </c>
      <c r="S26" s="91">
        <v>1350</v>
      </c>
      <c r="T26" s="91">
        <v>18102.16</v>
      </c>
      <c r="U26" s="91">
        <f>SUM(R26:T26)</f>
        <v>24076.57</v>
      </c>
      <c r="V26" s="91">
        <v>1387.3199999999997</v>
      </c>
      <c r="W26" s="91">
        <v>405</v>
      </c>
      <c r="X26" s="91">
        <v>5430.65</v>
      </c>
      <c r="Y26" s="91">
        <f>SUM(V26:X26)</f>
        <v>7222.969999999999</v>
      </c>
      <c r="Z26" s="91">
        <v>41329.63</v>
      </c>
      <c r="AA26" s="128">
        <v>12398.89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569</v>
      </c>
      <c r="D27" s="117">
        <v>1</v>
      </c>
      <c r="E27" s="117"/>
      <c r="F27" s="123">
        <f>SUM(C27:E27)</f>
        <v>570</v>
      </c>
      <c r="G27" s="117">
        <v>1317</v>
      </c>
      <c r="H27" s="47"/>
      <c r="I27" s="117">
        <v>38953.12</v>
      </c>
      <c r="J27" s="117"/>
      <c r="K27" s="117">
        <v>38453.12</v>
      </c>
      <c r="L27" s="117">
        <v>500</v>
      </c>
      <c r="M27" s="117"/>
      <c r="N27" s="81">
        <f>SUM(K27:M27)</f>
        <v>38953.12</v>
      </c>
      <c r="O27" s="117"/>
      <c r="P27" s="117">
        <v>16386.160000000003</v>
      </c>
      <c r="Q27" s="117">
        <v>16386.160000000003</v>
      </c>
      <c r="R27" s="117">
        <v>443.07</v>
      </c>
      <c r="S27" s="117"/>
      <c r="T27" s="117"/>
      <c r="U27" s="70">
        <f>SUM(R27:T27)</f>
        <v>443.07</v>
      </c>
      <c r="V27" s="117">
        <v>443.07</v>
      </c>
      <c r="W27" s="117"/>
      <c r="X27" s="117"/>
      <c r="Y27" s="70">
        <f>SUM(V27:X27)</f>
        <v>443.07</v>
      </c>
      <c r="Z27" s="117">
        <v>443.07</v>
      </c>
      <c r="AA27" s="118">
        <v>443.07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>
        <v>-23109.06</v>
      </c>
      <c r="L29" s="14"/>
      <c r="M29" s="14"/>
      <c r="N29" s="82">
        <f>SUM(K29:M29)</f>
        <v>-23109.06</v>
      </c>
      <c r="O29" s="14">
        <v>-17859.31</v>
      </c>
      <c r="P29" s="14">
        <v>10570.959999999995</v>
      </c>
      <c r="Q29" s="14">
        <v>2355.6699999999983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8" ref="I30:X30">SUM(I31:I32)</f>
        <v>0</v>
      </c>
      <c r="J30" s="112">
        <f t="shared" si="8"/>
        <v>0</v>
      </c>
      <c r="K30" s="112">
        <f t="shared" si="8"/>
        <v>-7439.41</v>
      </c>
      <c r="L30" s="112">
        <f t="shared" si="8"/>
        <v>0</v>
      </c>
      <c r="M30" s="112">
        <f t="shared" si="8"/>
        <v>0</v>
      </c>
      <c r="N30" s="15">
        <f t="shared" si="8"/>
        <v>-7439.41</v>
      </c>
      <c r="O30" s="15">
        <f t="shared" si="8"/>
        <v>-5759.46</v>
      </c>
      <c r="P30" s="15">
        <f t="shared" si="8"/>
        <v>3338.2000000000007</v>
      </c>
      <c r="Q30" s="15">
        <f t="shared" si="8"/>
        <v>753.8299999999999</v>
      </c>
      <c r="R30" s="15">
        <f t="shared" si="8"/>
        <v>0</v>
      </c>
      <c r="S30" s="15">
        <f t="shared" si="8"/>
        <v>0</v>
      </c>
      <c r="T30" s="15">
        <f t="shared" si="8"/>
        <v>0</v>
      </c>
      <c r="U30" s="15">
        <f t="shared" si="8"/>
        <v>0</v>
      </c>
      <c r="V30" s="15">
        <f t="shared" si="8"/>
        <v>0</v>
      </c>
      <c r="W30" s="15">
        <f t="shared" si="8"/>
        <v>0</v>
      </c>
      <c r="X30" s="15">
        <f t="shared" si="8"/>
        <v>0</v>
      </c>
      <c r="Y30" s="112">
        <f>SUM(Y31:Y32)</f>
        <v>0</v>
      </c>
      <c r="Z30" s="112">
        <f>SUM(Z31:Z32)</f>
        <v>0</v>
      </c>
      <c r="AA30" s="112">
        <f>SUM(AA31:AA32)</f>
        <v>0</v>
      </c>
      <c r="AC30" s="111">
        <f aca="true" t="shared" si="9" ref="AC30:AL30">SUM(AC31:AC32)</f>
        <v>0</v>
      </c>
      <c r="AD30" s="112">
        <f t="shared" si="9"/>
        <v>0</v>
      </c>
      <c r="AE30" s="112">
        <f t="shared" si="9"/>
        <v>0</v>
      </c>
      <c r="AF30" s="112">
        <f t="shared" si="9"/>
        <v>0</v>
      </c>
      <c r="AG30" s="112">
        <f t="shared" si="9"/>
        <v>0</v>
      </c>
      <c r="AH30" s="112">
        <f t="shared" si="9"/>
        <v>0</v>
      </c>
      <c r="AI30" s="112">
        <f t="shared" si="9"/>
        <v>0</v>
      </c>
      <c r="AJ30" s="112">
        <f t="shared" si="9"/>
        <v>0</v>
      </c>
      <c r="AK30" s="112">
        <f t="shared" si="9"/>
        <v>0</v>
      </c>
      <c r="AL30" s="113">
        <f t="shared" si="9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>
        <v>-7439.41</v>
      </c>
      <c r="L32" s="133"/>
      <c r="M32" s="133"/>
      <c r="N32" s="55">
        <f>SUM(K32:M32)</f>
        <v>-7439.41</v>
      </c>
      <c r="O32" s="133">
        <v>-5759.46</v>
      </c>
      <c r="P32" s="133">
        <v>3338.2000000000007</v>
      </c>
      <c r="Q32" s="133">
        <v>753.8299999999999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0" ref="I34:X34">SUM(I35:I36)</f>
        <v>0</v>
      </c>
      <c r="J34" s="112">
        <f t="shared" si="10"/>
        <v>0</v>
      </c>
      <c r="K34" s="112">
        <f t="shared" si="10"/>
        <v>0</v>
      </c>
      <c r="L34" s="112">
        <f t="shared" si="10"/>
        <v>0</v>
      </c>
      <c r="M34" s="112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5">
        <f t="shared" si="10"/>
        <v>0</v>
      </c>
      <c r="W34" s="15">
        <f t="shared" si="10"/>
        <v>0</v>
      </c>
      <c r="X34" s="15">
        <f t="shared" si="10"/>
        <v>0</v>
      </c>
      <c r="Y34" s="112">
        <f>SUM(Y35:Y36)</f>
        <v>0</v>
      </c>
      <c r="Z34" s="112">
        <f>SUM(Z35:Z36)</f>
        <v>0</v>
      </c>
      <c r="AA34" s="112">
        <f>SUM(AA35:AA36)</f>
        <v>0</v>
      </c>
      <c r="AC34" s="111">
        <f aca="true" t="shared" si="11" ref="AC34:AL34">SUM(AC35:AC36)</f>
        <v>0</v>
      </c>
      <c r="AD34" s="112">
        <f t="shared" si="11"/>
        <v>0</v>
      </c>
      <c r="AE34" s="112">
        <f t="shared" si="11"/>
        <v>0</v>
      </c>
      <c r="AF34" s="112">
        <f t="shared" si="11"/>
        <v>0</v>
      </c>
      <c r="AG34" s="112">
        <f t="shared" si="11"/>
        <v>0</v>
      </c>
      <c r="AH34" s="112">
        <f t="shared" si="11"/>
        <v>0</v>
      </c>
      <c r="AI34" s="112">
        <f t="shared" si="11"/>
        <v>0</v>
      </c>
      <c r="AJ34" s="112">
        <f t="shared" si="11"/>
        <v>0</v>
      </c>
      <c r="AK34" s="112">
        <f t="shared" si="11"/>
        <v>0</v>
      </c>
      <c r="AL34" s="113">
        <f t="shared" si="11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4</v>
      </c>
      <c r="D37" s="115">
        <v>3</v>
      </c>
      <c r="E37" s="115"/>
      <c r="F37" s="72">
        <f>SUM(C37:E37)</f>
        <v>7</v>
      </c>
      <c r="G37" s="115">
        <v>737</v>
      </c>
      <c r="H37" s="49"/>
      <c r="I37" s="115">
        <v>3883.64</v>
      </c>
      <c r="J37" s="115">
        <v>3301.09</v>
      </c>
      <c r="K37" s="115">
        <v>2762.72</v>
      </c>
      <c r="L37" s="115">
        <v>1120.92</v>
      </c>
      <c r="M37" s="115"/>
      <c r="N37" s="80">
        <f>SUM(K37:M37)</f>
        <v>3883.64</v>
      </c>
      <c r="O37" s="115">
        <v>3301.09</v>
      </c>
      <c r="P37" s="115">
        <v>19693.54</v>
      </c>
      <c r="Q37" s="115">
        <v>3707.220000000001</v>
      </c>
      <c r="R37" s="115">
        <v>443.07</v>
      </c>
      <c r="S37" s="115"/>
      <c r="T37" s="115"/>
      <c r="U37" s="72">
        <f>SUM(R37:T37)</f>
        <v>443.07</v>
      </c>
      <c r="V37" s="115">
        <v>66.45999999999998</v>
      </c>
      <c r="W37" s="115"/>
      <c r="X37" s="115"/>
      <c r="Y37" s="72">
        <f>SUM(V37:X37)</f>
        <v>66.45999999999998</v>
      </c>
      <c r="Z37" s="115">
        <v>3993.07</v>
      </c>
      <c r="AA37" s="116">
        <v>398.96000000000004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5</v>
      </c>
      <c r="D38" s="109">
        <v>2</v>
      </c>
      <c r="E38" s="109"/>
      <c r="F38" s="68">
        <f>SUM(C38:E38)</f>
        <v>7</v>
      </c>
      <c r="G38" s="238">
        <v>12</v>
      </c>
      <c r="H38" s="50"/>
      <c r="I38" s="109">
        <v>5326.67</v>
      </c>
      <c r="J38" s="109">
        <v>4527.67</v>
      </c>
      <c r="K38" s="109">
        <v>3513.73</v>
      </c>
      <c r="L38" s="109">
        <v>1812.94</v>
      </c>
      <c r="M38" s="109"/>
      <c r="N38" s="80">
        <f>SUM(K38:M38)</f>
        <v>5326.67</v>
      </c>
      <c r="O38" s="109">
        <v>4527.67</v>
      </c>
      <c r="P38" s="109">
        <v>4920.02</v>
      </c>
      <c r="Q38" s="109">
        <v>884.71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0</v>
      </c>
      <c r="AA38" s="110"/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17</v>
      </c>
      <c r="D40" s="65">
        <f>SUM(D41:D43)</f>
        <v>0</v>
      </c>
      <c r="E40" s="65">
        <f>SUM(E41:E43)</f>
        <v>0</v>
      </c>
      <c r="F40" s="65">
        <f>SUM(F41:F43)</f>
        <v>17</v>
      </c>
      <c r="G40" s="65">
        <f>SUM(G41:G43)</f>
        <v>54</v>
      </c>
      <c r="H40" s="50"/>
      <c r="I40" s="88">
        <f aca="true" t="shared" si="12" ref="I40:W40">SUM(I41:I43)</f>
        <v>8781.130000000001</v>
      </c>
      <c r="J40" s="88">
        <f t="shared" si="12"/>
        <v>0</v>
      </c>
      <c r="K40" s="88">
        <f t="shared" si="12"/>
        <v>8781.130000000001</v>
      </c>
      <c r="L40" s="88">
        <f t="shared" si="12"/>
        <v>0</v>
      </c>
      <c r="M40" s="88">
        <f t="shared" si="12"/>
        <v>0</v>
      </c>
      <c r="N40" s="74">
        <f t="shared" si="12"/>
        <v>8781.130000000001</v>
      </c>
      <c r="O40" s="74">
        <f t="shared" si="12"/>
        <v>0</v>
      </c>
      <c r="P40" s="74">
        <f t="shared" si="12"/>
        <v>13912.31</v>
      </c>
      <c r="Q40" s="74">
        <f t="shared" si="12"/>
        <v>13912.31</v>
      </c>
      <c r="R40" s="74">
        <f t="shared" si="12"/>
        <v>0</v>
      </c>
      <c r="S40" s="74">
        <f t="shared" si="12"/>
        <v>0</v>
      </c>
      <c r="T40" s="74">
        <f t="shared" si="12"/>
        <v>0</v>
      </c>
      <c r="U40" s="74">
        <f t="shared" si="12"/>
        <v>0</v>
      </c>
      <c r="V40" s="74">
        <f t="shared" si="12"/>
        <v>0</v>
      </c>
      <c r="W40" s="74">
        <f t="shared" si="12"/>
        <v>0</v>
      </c>
      <c r="X40" s="74">
        <f>SUM(X41:X43)</f>
        <v>0</v>
      </c>
      <c r="Y40" s="88">
        <f>SUM(Y41:Y43)</f>
        <v>0</v>
      </c>
      <c r="Z40" s="88">
        <f>SUM(Z41:Z43)</f>
        <v>0</v>
      </c>
      <c r="AA40" s="88">
        <f>SUM(AA41:AA43)</f>
        <v>0</v>
      </c>
      <c r="AC40" s="87">
        <f aca="true" t="shared" si="13" ref="AC40:AL40">SUM(AC41:AC43)</f>
        <v>0</v>
      </c>
      <c r="AD40" s="88">
        <f t="shared" si="13"/>
        <v>0</v>
      </c>
      <c r="AE40" s="88">
        <f t="shared" si="13"/>
        <v>0</v>
      </c>
      <c r="AF40" s="88">
        <f t="shared" si="13"/>
        <v>0</v>
      </c>
      <c r="AG40" s="88">
        <f t="shared" si="13"/>
        <v>0</v>
      </c>
      <c r="AH40" s="88">
        <f t="shared" si="13"/>
        <v>0</v>
      </c>
      <c r="AI40" s="88">
        <f t="shared" si="13"/>
        <v>0</v>
      </c>
      <c r="AJ40" s="88">
        <f t="shared" si="13"/>
        <v>0</v>
      </c>
      <c r="AK40" s="88">
        <f t="shared" si="13"/>
        <v>0</v>
      </c>
      <c r="AL40" s="89">
        <f t="shared" si="13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16</v>
      </c>
      <c r="D42" s="127"/>
      <c r="E42" s="127"/>
      <c r="F42" s="59">
        <f>SUM(C42:E42)</f>
        <v>16</v>
      </c>
      <c r="G42" s="127">
        <v>51</v>
      </c>
      <c r="H42" s="125"/>
      <c r="I42" s="127">
        <v>8115.150000000001</v>
      </c>
      <c r="J42" s="127"/>
      <c r="K42" s="127">
        <v>8115.150000000001</v>
      </c>
      <c r="L42" s="127"/>
      <c r="M42" s="127"/>
      <c r="N42" s="56">
        <f>SUM(K42:M42)</f>
        <v>8115.150000000001</v>
      </c>
      <c r="O42" s="127"/>
      <c r="P42" s="127">
        <v>11072.48</v>
      </c>
      <c r="Q42" s="127">
        <v>11072.48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0</v>
      </c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1</v>
      </c>
      <c r="D43" s="117"/>
      <c r="E43" s="117"/>
      <c r="F43" s="70">
        <f>SUM(C43:E43)</f>
        <v>1</v>
      </c>
      <c r="G43" s="117">
        <v>3</v>
      </c>
      <c r="H43" s="47"/>
      <c r="I43" s="117">
        <v>665.98</v>
      </c>
      <c r="J43" s="117"/>
      <c r="K43" s="117">
        <v>665.98</v>
      </c>
      <c r="L43" s="117"/>
      <c r="M43" s="117"/>
      <c r="N43" s="81">
        <f>SUM(K43:M43)</f>
        <v>665.98</v>
      </c>
      <c r="O43" s="117"/>
      <c r="P43" s="117">
        <v>2839.8300000000004</v>
      </c>
      <c r="Q43" s="117">
        <v>2839.8300000000004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0</v>
      </c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</v>
      </c>
      <c r="D45" s="69">
        <f>SUM(D46:D48)</f>
        <v>0</v>
      </c>
      <c r="E45" s="69">
        <f>SUM(E46:E48)</f>
        <v>0</v>
      </c>
      <c r="F45" s="69">
        <f>SUM(F46:F48)</f>
        <v>1</v>
      </c>
      <c r="G45" s="69">
        <f>SUM(G46:G48)</f>
        <v>2</v>
      </c>
      <c r="H45" s="50"/>
      <c r="I45" s="112">
        <f aca="true" t="shared" si="14" ref="I45:V45">SUM(I46:I48)</f>
        <v>250</v>
      </c>
      <c r="J45" s="112">
        <f t="shared" si="14"/>
        <v>0</v>
      </c>
      <c r="K45" s="112">
        <f t="shared" si="14"/>
        <v>250</v>
      </c>
      <c r="L45" s="112">
        <f t="shared" si="14"/>
        <v>0</v>
      </c>
      <c r="M45" s="112">
        <f t="shared" si="14"/>
        <v>0</v>
      </c>
      <c r="N45" s="15">
        <f t="shared" si="14"/>
        <v>250</v>
      </c>
      <c r="O45" s="15">
        <f t="shared" si="14"/>
        <v>0</v>
      </c>
      <c r="P45" s="15">
        <f t="shared" si="14"/>
        <v>144.26000000000005</v>
      </c>
      <c r="Q45" s="15">
        <f t="shared" si="14"/>
        <v>144.26000000000005</v>
      </c>
      <c r="R45" s="15">
        <f t="shared" si="14"/>
        <v>0</v>
      </c>
      <c r="S45" s="15">
        <f t="shared" si="14"/>
        <v>0</v>
      </c>
      <c r="T45" s="15">
        <f t="shared" si="14"/>
        <v>0</v>
      </c>
      <c r="U45" s="15">
        <f t="shared" si="14"/>
        <v>0</v>
      </c>
      <c r="V45" s="15">
        <f t="shared" si="14"/>
        <v>0</v>
      </c>
      <c r="W45" s="15">
        <f>SUM(W46:W48)</f>
        <v>0</v>
      </c>
      <c r="X45" s="15">
        <f>SUM(X46:X48)</f>
        <v>0</v>
      </c>
      <c r="Y45" s="112">
        <f>SUM(Y46:Y48)</f>
        <v>0</v>
      </c>
      <c r="Z45" s="112">
        <f>SUM(Z46:Z48)</f>
        <v>0</v>
      </c>
      <c r="AA45" s="112">
        <f>SUM(AA46:AA48)</f>
        <v>0</v>
      </c>
      <c r="AC45" s="111">
        <f aca="true" t="shared" si="15" ref="AC45:AL45">SUM(AC46:AC48)</f>
        <v>0</v>
      </c>
      <c r="AD45" s="112">
        <f t="shared" si="15"/>
        <v>0</v>
      </c>
      <c r="AE45" s="112">
        <f t="shared" si="15"/>
        <v>0</v>
      </c>
      <c r="AF45" s="112">
        <f t="shared" si="15"/>
        <v>0</v>
      </c>
      <c r="AG45" s="112">
        <f t="shared" si="15"/>
        <v>0</v>
      </c>
      <c r="AH45" s="112">
        <f t="shared" si="15"/>
        <v>0</v>
      </c>
      <c r="AI45" s="112">
        <f t="shared" si="15"/>
        <v>0</v>
      </c>
      <c r="AJ45" s="112">
        <f t="shared" si="15"/>
        <v>0</v>
      </c>
      <c r="AK45" s="112">
        <f t="shared" si="15"/>
        <v>0</v>
      </c>
      <c r="AL45" s="113">
        <f t="shared" si="15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</v>
      </c>
      <c r="D48" s="117"/>
      <c r="E48" s="117"/>
      <c r="F48" s="70">
        <f>SUM(C48:E48)</f>
        <v>1</v>
      </c>
      <c r="G48" s="117">
        <v>2</v>
      </c>
      <c r="H48" s="125"/>
      <c r="I48" s="117">
        <v>250</v>
      </c>
      <c r="J48" s="117"/>
      <c r="K48" s="117">
        <v>250</v>
      </c>
      <c r="L48" s="117"/>
      <c r="M48" s="117"/>
      <c r="N48" s="81">
        <f>SUM(K48:M48)</f>
        <v>250</v>
      </c>
      <c r="O48" s="117"/>
      <c r="P48" s="117">
        <v>144.26000000000005</v>
      </c>
      <c r="Q48" s="117">
        <v>144.26000000000005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/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5" t="s">
        <v>69</v>
      </c>
      <c r="B50" s="266"/>
      <c r="C50" s="37">
        <f>C11+C16+C17+C20+C21+C24+C28+C29+C30+C33+C34+C37+C38+C39+C40+C44+C45+C49</f>
        <v>5621</v>
      </c>
      <c r="D50" s="15">
        <f aca="true" t="shared" si="16" ref="D50:AL50">D11+D16+D17+D20+D21+D24+D28+D29+D30+D33+D34+D37+D38+D39+D40+D44+D45+D49</f>
        <v>157607</v>
      </c>
      <c r="E50" s="15">
        <f t="shared" si="16"/>
        <v>42379</v>
      </c>
      <c r="F50" s="15">
        <f t="shared" si="16"/>
        <v>205607</v>
      </c>
      <c r="G50" s="15">
        <f t="shared" si="16"/>
        <v>78319</v>
      </c>
      <c r="H50" s="15">
        <f t="shared" si="16"/>
        <v>164100</v>
      </c>
      <c r="I50" s="15">
        <f t="shared" si="16"/>
        <v>5745997.68</v>
      </c>
      <c r="J50" s="15">
        <f t="shared" si="16"/>
        <v>724366.27</v>
      </c>
      <c r="K50" s="15">
        <f t="shared" si="16"/>
        <v>230993.38000000003</v>
      </c>
      <c r="L50" s="15">
        <f t="shared" si="16"/>
        <v>517342.83999999997</v>
      </c>
      <c r="M50" s="15">
        <f t="shared" si="16"/>
        <v>4966220.12</v>
      </c>
      <c r="N50" s="15">
        <f t="shared" si="16"/>
        <v>5714556.34</v>
      </c>
      <c r="O50" s="15">
        <f t="shared" si="16"/>
        <v>700747.5</v>
      </c>
      <c r="P50" s="15">
        <f t="shared" si="16"/>
        <v>2987234.8700000006</v>
      </c>
      <c r="Q50" s="15">
        <f t="shared" si="16"/>
        <v>2703087.8699999996</v>
      </c>
      <c r="R50" s="15">
        <f t="shared" si="16"/>
        <v>17253.610000000026</v>
      </c>
      <c r="S50" s="15">
        <f t="shared" si="16"/>
        <v>77876.66</v>
      </c>
      <c r="T50" s="15">
        <f t="shared" si="16"/>
        <v>1764236.13</v>
      </c>
      <c r="U50" s="15">
        <f t="shared" si="16"/>
        <v>1859366.4000000001</v>
      </c>
      <c r="V50" s="15">
        <f>V11+V16+V17+V20+V21+V24+V28+V29+V30+V33+V34+V37+V38+V39+V40+V44+V45+V49</f>
        <v>6507.39</v>
      </c>
      <c r="W50" s="15">
        <f t="shared" si="16"/>
        <v>45488.64</v>
      </c>
      <c r="X50" s="15">
        <f t="shared" si="16"/>
        <v>1702103.4</v>
      </c>
      <c r="Y50" s="15">
        <f t="shared" si="16"/>
        <v>1754099.43</v>
      </c>
      <c r="Z50" s="15">
        <f t="shared" si="16"/>
        <v>2163322.970588235</v>
      </c>
      <c r="AA50" s="16">
        <f t="shared" si="16"/>
        <v>1892962.310588235</v>
      </c>
      <c r="AC50" s="54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  <row r="52" spans="22:25" ht="15">
      <c r="V52" s="234"/>
      <c r="W52" s="234"/>
      <c r="X52" s="234"/>
      <c r="Y52" s="234"/>
    </row>
    <row r="53" spans="5:24" ht="15">
      <c r="E53" s="234"/>
      <c r="F53" s="234"/>
      <c r="P53" s="234"/>
      <c r="Q53" s="234"/>
      <c r="V53" s="234"/>
      <c r="W53" s="234"/>
      <c r="X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ht="15">
      <c r="X55" s="234"/>
    </row>
    <row r="57" ht="15">
      <c r="X57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U12:Y13 U14 X14:Y14 U15 X15:Y15 Y35:Y48 Y21 Y20 Y23:Y24 Y22 Y27:Y30 Y25:Y26" unlockedFormula="1"/>
    <ignoredError sqref="N30:N34 S31:U33 R19:S19 R18:S18" formula="1"/>
    <ignoredError sqref="F24 U23 U25:U28 N23 N25:N26 N27:N28 N12:O16 U16 U22 U47:U48 U38:U39 N37:N39 N24 U20 U19 U18 N20 N21 U44 U41:U43 N40 N44:N45 N17 N19 N18 N41:N43 R17" formula="1" unlockedFormula="1"/>
    <ignoredError sqref="N22 L11:O11 L12:M15 U37 U46 U49:Y49 S17:U17 Y17" formulaRange="1"/>
    <ignoredError sqref="U23 U25:U28 N23 N25:N26 N27:N28 N12:O16 U16 U22 U47:U48 U38:U39 N37:N39" formulaRange="1" unlockedFormula="1"/>
    <ignoredError sqref="N24 U20 U19 U18 N20 N21 U44 U41:U43 N40 N44:N45 N17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Gomurashvili</cp:lastModifiedBy>
  <cp:lastPrinted>2017-10-18T12:38:28Z</cp:lastPrinted>
  <dcterms:created xsi:type="dcterms:W3CDTF">1996-10-14T23:33:28Z</dcterms:created>
  <dcterms:modified xsi:type="dcterms:W3CDTF">2020-05-14T15:20:10Z</dcterms:modified>
  <cp:category/>
  <cp:version/>
  <cp:contentType/>
  <cp:contentStatus/>
</cp:coreProperties>
</file>