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<sst xmlns="http://schemas.openxmlformats.org/spreadsheetml/2006/main" count="330" uniqueCount="246">
  <si>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</si>
  <si>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</si>
  <si>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</si>
  <si>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</si>
  <si>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</si>
  <si>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</si>
  <si>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</si>
  <si>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</si>
  <si>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</si>
  <si>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</si>
  <si>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</si>
  <si>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</si>
  <si>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</si>
  <si>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</si>
  <si>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</si>
  <si>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</si>
  <si>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</si>
  <si>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</si>
  <si>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</si>
  <si>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</si>
  <si>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</si>
  <si>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</si>
  <si>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</si>
  <si>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</si>
  <si>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</si>
  <si>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</si>
  <si>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</si>
  <si>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</si>
  <si>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</si>
  <si>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</si>
  <si>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</si>
  <si>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</si>
  <si>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</si>
  <si>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</si>
  <si>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</si>
  <si>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</si>
  <si>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</si>
  <si>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</si>
  <si>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</si>
  <si>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</si>
  <si>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</si>
  <si>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</si>
  <si>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</si>
  <si>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</si>
  <si>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</si>
  <si>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</si>
  <si>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</si>
  <si>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</si>
  <si>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</si>
  <si>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</si>
  <si>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</si>
  <si>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</si>
  <si>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</si>
  <si>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</si>
  <si>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</si>
  <si>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</si>
  <si>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</si>
  <si>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</si>
  <si>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</si>
  <si>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</si>
  <si>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</si>
  <si>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</si>
  <si>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</si>
  <si>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</si>
  <si>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</si>
  <si>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</si>
  <si>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</si>
  <si>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</si>
  <si>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</si>
  <si>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</si>
  <si>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</si>
  <si>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</si>
  <si>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</si>
  <si>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</si>
  <si>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</si>
  <si>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</si>
  <si>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</si>
  <si>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</si>
  <si>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</si>
  <si>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</si>
  <si>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</si>
  <si>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</si>
  <si>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</si>
  <si>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</si>
  <si>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</si>
  <si>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</si>
  <si>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</si>
  <si>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</si>
  <si>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</si>
  <si>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</si>
  <si>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</si>
  <si>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</si>
  <si>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</si>
  <si>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</si>
  <si>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</si>
  <si>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</si>
  <si>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</si>
  <si>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</si>
  <si>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</si>
  <si>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</si>
  <si>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</si>
  <si>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</si>
  <si>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</si>
  <si>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</si>
  <si>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</si>
  <si>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</si>
  <si>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</si>
  <si>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</si>
  <si>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</si>
  <si>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</si>
  <si>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</si>
  <si>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</si>
  <si>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</si>
  <si>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</si>
  <si>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</si>
  <si>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</si>
  <si>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</si>
  <si>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</si>
  <si>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</si>
  <si>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</si>
  <si>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</si>
  <si>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</si>
  <si>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</si>
  <si>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</si>
  <si>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</si>
  <si>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</si>
  <si>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</si>
  <si>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</si>
  <si>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</si>
  <si>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</si>
  <si>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</si>
  <si>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</si>
  <si>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</si>
  <si>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</si>
  <si>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</si>
  <si>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</si>
  <si>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</si>
  <si>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</si>
  <si>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</si>
  <si>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</si>
  <si>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</si>
  <si>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</si>
  <si>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</si>
  <si>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</si>
  <si>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</si>
  <si>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</si>
  <si>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</si>
  <si>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</si>
  <si>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</si>
  <si>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</si>
  <si>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</si>
  <si>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</si>
  <si>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</si>
  <si>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</si>
  <si>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</si>
  <si>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</si>
  <si>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</si>
  <si>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</si>
  <si>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</si>
  <si>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</si>
  <si>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</si>
  <si>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</si>
  <si>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</si>
  <si>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</si>
  <si>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</si>
  <si>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</si>
  <si>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</si>
  <si>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</si>
  <si>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</si>
  <si>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</si>
  <si>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</si>
  <si>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</si>
  <si>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</si>
  <si>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</si>
  <si>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</si>
  <si>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</si>
  <si>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</si>
  <si>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</si>
  <si>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</si>
  <si>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</si>
  <si>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</si>
  <si>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</si>
  <si>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</si>
  <si>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</si>
  <si>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</si>
  <si>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</si>
  <si>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</si>
  <si>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</si>
  <si>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</si>
  <si>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</si>
  <si>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</si>
  <si>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</si>
  <si>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</si>
  <si>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</si>
  <si>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</si>
  <si>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</si>
  <si>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</si>
  <si>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</si>
  <si>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</si>
  <si>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</si>
  <si>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</si>
  <si>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</si>
  <si>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</si>
  <si>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</si>
  <si>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</si>
  <si>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</si>
  <si>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</si>
  <si>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</si>
  <si>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</si>
  <si>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</si>
  <si>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</si>
  <si>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</si>
  <si>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</si>
  <si>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</si>
  <si>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</si>
  <si>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</si>
  <si>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</si>
  <si>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</si>
  <si>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</si>
  <si>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</si>
  <si>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</si>
  <si>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</si>
  <si>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</si>
  <si>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</si>
  <si>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</si>
  <si>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</si>
  <si>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</si>
  <si>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</si>
  <si>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</si>
  <si>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</si>
  <si>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</si>
  <si>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</si>
  <si>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</si>
  <si>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</si>
  <si>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</si>
  <si>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</si>
  <si>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</si>
  <si>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</si>
  <si>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</si>
  <si>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</si>
  <si>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</si>
  <si>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</si>
  <si>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</si>
  <si>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01/01/2021-31/12/2021</t>
  </si>
  <si>
    <t>ანგარიშგების პერიოდი:  01/01/2021-31/12/2021</t>
  </si>
  <si>
    <t>ანგარიშგების თარიღი: 31/12/2021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</si>
</sst>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N56" sqref="N56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1" t="s">
        <v>245</v>
      </c>
      <c r="C3" s="241"/>
      <c r="D3" s="241"/>
      <c r="E3" s="241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4" t="s">
        <v>89</v>
      </c>
      <c r="D9" s="244"/>
      <c r="E9" s="244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823383.91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8139452.23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4963172.94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1860622.9799999997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1553827.3400000005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213869.54000000004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3701.47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135291.12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17744831.53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4" t="s">
        <v>127</v>
      </c>
      <c r="D30" s="244"/>
      <c r="E30" s="244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6570287.14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2192722.07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516752.43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289675.35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31325.54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555881.44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10156643.969999997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4" t="s">
        <v>150</v>
      </c>
      <c r="D43" s="244"/>
      <c r="E43" s="244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4680100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2158801.88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749285.68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7588187.56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17744831.529999997</v>
      </c>
    </row>
    <row r="52" s="179" customFormat="1" ht="15"/>
    <row r="53" s="179" customFormat="1" ht="15"/>
    <row r="54" spans="3:5" ht="15">
      <c r="C54" s="239"/>
      <c r="D54" s="239"/>
      <c r="E54" s="239"/>
    </row>
    <row r="55" spans="3:5" ht="15">
      <c r="C55" s="240"/>
      <c r="D55" s="240"/>
      <c r="E55" s="240"/>
    </row>
    <row r="56" spans="3:5" ht="15">
      <c r="C56" s="239"/>
      <c r="D56" s="239"/>
      <c r="E56" s="239"/>
    </row>
    <row r="57" spans="3:5" ht="15">
      <c r="C57" s="240"/>
      <c r="D57" s="240"/>
      <c r="E57" s="240"/>
    </row>
    <row r="58" spans="3:5" ht="15" customHeight="1">
      <c r="C58" s="239"/>
      <c r="D58" s="239"/>
      <c r="E58" s="239"/>
    </row>
    <row r="59" spans="3:5" ht="15">
      <c r="C59" s="240"/>
      <c r="D59" s="240"/>
      <c r="E59" s="240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H72" sqref="H72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5" t="s">
        <v>244</v>
      </c>
      <c r="C2" s="245"/>
      <c r="D2" s="245"/>
      <c r="E2" s="245"/>
    </row>
    <row r="3" ht="15" customHeight="1"/>
    <row r="4" spans="4:5" s="182" customFormat="1" ht="12.75" customHeight="1">
      <c r="D4" s="246" t="s">
        <v>167</v>
      </c>
      <c r="E4" s="246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7" t="s">
        <v>168</v>
      </c>
      <c r="D8" s="247"/>
      <c r="E8" s="247"/>
    </row>
    <row r="9" spans="2:5" ht="15" customHeight="1">
      <c r="B9" s="188" t="s">
        <v>90</v>
      </c>
      <c r="C9" s="189">
        <v>1</v>
      </c>
      <c r="D9" s="190" t="s">
        <v>169</v>
      </c>
      <c r="E9" s="191">
        <v>18598430.829999994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2658278.2399999998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2695486.63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798330.4100000003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14042996.369999994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12410347.830000002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1241491.1199999999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-240688.25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87518.28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380456.86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10460193.320000004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558081.5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4140884.5499999896</v>
      </c>
    </row>
    <row r="23" spans="3:5" ht="9" customHeight="1">
      <c r="C23" s="165"/>
      <c r="D23" s="202"/>
      <c r="E23" s="167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41244.19999999999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2095.4500000000003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-399.65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38749.09999999999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1896.8799999999997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1896.8799999999997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36852.219999999994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4177736.76999999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7" t="s">
        <v>194</v>
      </c>
      <c r="E45" s="247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597631.28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597631.28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2091744.3399999999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1208264.89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39116.56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93540.7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15948.02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-464390.32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862363.2199999897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v>113077.54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749285.6799999897</v>
      </c>
    </row>
    <row r="75" ht="15">
      <c r="D75" s="222"/>
    </row>
    <row r="76" spans="3:5" ht="15">
      <c r="C76" s="239"/>
      <c r="D76" s="239"/>
      <c r="E76" s="239"/>
    </row>
    <row r="77" spans="3:5" ht="15">
      <c r="C77" s="240"/>
      <c r="D77" s="240"/>
      <c r="E77" s="240"/>
    </row>
    <row r="78" spans="3:5" ht="15">
      <c r="C78" s="239"/>
      <c r="D78" s="239"/>
      <c r="E78" s="239"/>
    </row>
    <row r="79" spans="3:5" ht="15">
      <c r="C79" s="240"/>
      <c r="D79" s="240"/>
      <c r="E79" s="240"/>
    </row>
    <row r="80" spans="3:5" ht="15">
      <c r="C80" s="239"/>
      <c r="D80" s="239"/>
      <c r="E80" s="239"/>
    </row>
    <row r="81" spans="3:5" ht="15">
      <c r="C81" s="240"/>
      <c r="D81" s="240"/>
      <c r="E81" s="240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41" activePane="bottomLeft" state="frozen"/>
      <selection pane="topLeft" activeCell="B3" sqref="B3"/>
      <selection pane="bottomLeft" activeCell="I53" sqref="A53:I5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2</v>
      </c>
      <c r="E11" s="88">
        <f t="shared" si="0"/>
        <v>7574</v>
      </c>
      <c r="F11" s="88">
        <f>SUM(F12:F15)</f>
        <v>7576</v>
      </c>
      <c r="G11" s="88">
        <f>SUM(G12:G15)</f>
        <v>3815</v>
      </c>
      <c r="H11" s="46"/>
      <c r="I11" s="88">
        <f t="shared" si="0"/>
        <v>41244.19999999999</v>
      </c>
      <c r="J11" s="88">
        <f t="shared" si="0"/>
        <v>0</v>
      </c>
      <c r="K11" s="88">
        <f t="shared" si="0"/>
        <v>0</v>
      </c>
      <c r="L11" s="88">
        <f t="shared" si="0"/>
        <v>2432</v>
      </c>
      <c r="M11" s="88">
        <f t="shared" si="0"/>
        <v>38812.19999999999</v>
      </c>
      <c r="N11" s="74">
        <f>SUM(N12:N15)</f>
        <v>41244.19999999999</v>
      </c>
      <c r="O11" s="88">
        <f t="shared" si="0"/>
        <v>0</v>
      </c>
      <c r="P11" s="88">
        <f t="shared" si="0"/>
        <v>39148.74999999999</v>
      </c>
      <c r="Q11" s="88">
        <f t="shared" si="0"/>
        <v>38749.09999999999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1896.8799999999997</v>
      </c>
      <c r="AA11" s="89">
        <f t="shared" si="0"/>
        <v>1896.8799999999997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>
        <v>2</v>
      </c>
      <c r="E12" s="91">
        <v>7574</v>
      </c>
      <c r="F12" s="61">
        <f>SUM(C12:E12)</f>
        <v>7576</v>
      </c>
      <c r="G12" s="91">
        <v>3815</v>
      </c>
      <c r="H12" s="45"/>
      <c r="I12" s="91">
        <v>41244.19999999999</v>
      </c>
      <c r="J12" s="91"/>
      <c r="K12" s="91"/>
      <c r="L12" s="91">
        <v>2432</v>
      </c>
      <c r="M12" s="91">
        <v>38812.19999999999</v>
      </c>
      <c r="N12" s="75">
        <f>SUM(K12:M12)</f>
        <v>41244.19999999999</v>
      </c>
      <c r="O12" s="91"/>
      <c r="P12" s="91">
        <v>39148.74999999999</v>
      </c>
      <c r="Q12" s="91">
        <v>38749.09999999999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>
        <v>1896.8799999999997</v>
      </c>
      <c r="AA12" s="92">
        <v>1896.8799999999997</v>
      </c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>
        <v>0</v>
      </c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>
        <v>0</v>
      </c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7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>
        <v>0</v>
      </c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96</v>
      </c>
      <c r="E16" s="100">
        <v>434</v>
      </c>
      <c r="F16" s="64">
        <f>SUM(C16:E16)</f>
        <v>530</v>
      </c>
      <c r="G16" s="100">
        <v>68</v>
      </c>
      <c r="H16" s="46"/>
      <c r="I16" s="100">
        <v>5144.5</v>
      </c>
      <c r="J16" s="100"/>
      <c r="K16" s="100"/>
      <c r="L16" s="100">
        <v>4270</v>
      </c>
      <c r="M16" s="100">
        <v>874.5</v>
      </c>
      <c r="N16" s="78">
        <f>SUM(K16:M16)</f>
        <v>5144.5</v>
      </c>
      <c r="O16" s="100"/>
      <c r="P16" s="100">
        <v>4026.68</v>
      </c>
      <c r="Q16" s="100">
        <v>4026.68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>
        <v>97.48000000000002</v>
      </c>
      <c r="AA16" s="101">
        <v>97.48000000000002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830</v>
      </c>
      <c r="D17" s="65">
        <f>SUM(D18:D19)</f>
        <v>2094</v>
      </c>
      <c r="E17" s="65">
        <f>SUM(E18:E19)</f>
        <v>2073</v>
      </c>
      <c r="F17" s="65">
        <f>SUM(F18:F19)</f>
        <v>4997</v>
      </c>
      <c r="G17" s="65">
        <f>SUM(G18:G19)</f>
        <v>4389</v>
      </c>
      <c r="H17" s="49"/>
      <c r="I17" s="74">
        <f aca="true" t="shared" si="1" ref="I17:X17">SUM(I18:I19)</f>
        <v>84563.03</v>
      </c>
      <c r="J17" s="74">
        <f t="shared" si="1"/>
        <v>51293.34</v>
      </c>
      <c r="K17" s="74">
        <f t="shared" si="1"/>
        <v>14143.779999999999</v>
      </c>
      <c r="L17" s="74">
        <f t="shared" si="1"/>
        <v>53394.78</v>
      </c>
      <c r="M17" s="74">
        <f t="shared" si="1"/>
        <v>17024.47</v>
      </c>
      <c r="N17" s="74">
        <f t="shared" si="1"/>
        <v>84563.03</v>
      </c>
      <c r="O17" s="74">
        <f t="shared" si="1"/>
        <v>51293.34</v>
      </c>
      <c r="P17" s="74">
        <f t="shared" si="1"/>
        <v>58797.36</v>
      </c>
      <c r="Q17" s="74">
        <f t="shared" si="1"/>
        <v>26703.670000000002</v>
      </c>
      <c r="R17" s="88">
        <f t="shared" si="1"/>
        <v>0</v>
      </c>
      <c r="S17" s="88">
        <f t="shared" si="1"/>
        <v>0</v>
      </c>
      <c r="T17" s="88">
        <f t="shared" si="1"/>
        <v>15000</v>
      </c>
      <c r="U17" s="88">
        <f t="shared" si="1"/>
        <v>15000</v>
      </c>
      <c r="V17" s="88">
        <f t="shared" si="1"/>
        <v>0</v>
      </c>
      <c r="W17" s="88">
        <f t="shared" si="1"/>
        <v>0</v>
      </c>
      <c r="X17" s="88">
        <f t="shared" si="1"/>
        <v>4500</v>
      </c>
      <c r="Y17" s="88">
        <f>SUM(Y18:Y19)</f>
        <v>4500</v>
      </c>
      <c r="Z17" s="88">
        <f>SUM(Z18:Z19)</f>
        <v>679.09</v>
      </c>
      <c r="AA17" s="88">
        <f>SUM(AA18:AA19)</f>
        <v>679.09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777</v>
      </c>
      <c r="D18" s="103"/>
      <c r="E18" s="103"/>
      <c r="F18" s="66">
        <f>SUM(C18:E18)</f>
        <v>777</v>
      </c>
      <c r="G18" s="103">
        <v>688</v>
      </c>
      <c r="H18" s="48"/>
      <c r="I18" s="103">
        <v>11286.83</v>
      </c>
      <c r="J18" s="103"/>
      <c r="K18" s="103">
        <v>11286.83</v>
      </c>
      <c r="L18" s="103"/>
      <c r="M18" s="103"/>
      <c r="N18" s="79">
        <f>SUM(K18:M18)</f>
        <v>11286.83</v>
      </c>
      <c r="O18" s="103"/>
      <c r="P18" s="103">
        <v>12949.23</v>
      </c>
      <c r="Q18" s="103">
        <v>12949.23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-131.35000000000002</v>
      </c>
      <c r="AA18" s="104">
        <v>-131.35000000000002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53</v>
      </c>
      <c r="D19" s="106">
        <v>2094</v>
      </c>
      <c r="E19" s="106">
        <v>2073</v>
      </c>
      <c r="F19" s="67">
        <f>SUM(C19:E19)</f>
        <v>4220</v>
      </c>
      <c r="G19" s="106">
        <v>3701</v>
      </c>
      <c r="H19" s="47"/>
      <c r="I19" s="106">
        <v>73276.2</v>
      </c>
      <c r="J19" s="106">
        <v>51293.34</v>
      </c>
      <c r="K19" s="106">
        <v>2856.95</v>
      </c>
      <c r="L19" s="106">
        <v>53394.78</v>
      </c>
      <c r="M19" s="106">
        <v>17024.47</v>
      </c>
      <c r="N19" s="79">
        <f>SUM(K19:M19)</f>
        <v>73276.2</v>
      </c>
      <c r="O19" s="106">
        <v>51293.34</v>
      </c>
      <c r="P19" s="106">
        <v>45848.13</v>
      </c>
      <c r="Q19" s="106">
        <v>13754.440000000002</v>
      </c>
      <c r="R19" s="106"/>
      <c r="S19" s="106"/>
      <c r="T19" s="106">
        <v>15000</v>
      </c>
      <c r="U19" s="67">
        <f>SUM(R19:T19)</f>
        <v>15000</v>
      </c>
      <c r="V19" s="106"/>
      <c r="W19" s="106"/>
      <c r="X19" s="106">
        <v>4500</v>
      </c>
      <c r="Y19" s="67">
        <f>SUM(V19:X19)</f>
        <v>4500</v>
      </c>
      <c r="Z19" s="106">
        <v>810.44</v>
      </c>
      <c r="AA19" s="107">
        <v>810.44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168</v>
      </c>
      <c r="D20" s="109">
        <v>205</v>
      </c>
      <c r="E20" s="109">
        <v>73113</v>
      </c>
      <c r="F20" s="68">
        <f>SUM(C20:E20)</f>
        <v>73486</v>
      </c>
      <c r="G20" s="109">
        <v>39827</v>
      </c>
      <c r="H20" s="46"/>
      <c r="I20" s="109">
        <v>12884280.11</v>
      </c>
      <c r="J20" s="109"/>
      <c r="K20" s="109">
        <v>71394.67</v>
      </c>
      <c r="L20" s="109">
        <v>60670.8</v>
      </c>
      <c r="M20" s="109">
        <v>12743817.7</v>
      </c>
      <c r="N20" s="80">
        <f>SUM(K20:M20)</f>
        <v>12875883.17</v>
      </c>
      <c r="O20" s="109"/>
      <c r="P20" s="109">
        <v>11511758.84</v>
      </c>
      <c r="Q20" s="109">
        <v>11511758.84</v>
      </c>
      <c r="R20" s="109">
        <v>38844.13</v>
      </c>
      <c r="S20" s="109">
        <v>8966.05</v>
      </c>
      <c r="T20" s="109">
        <v>10227110.620000001</v>
      </c>
      <c r="U20" s="68">
        <f>SUM(R20:T20)</f>
        <v>10274920.8</v>
      </c>
      <c r="V20" s="109">
        <v>38844.13</v>
      </c>
      <c r="W20" s="109">
        <v>8966.05</v>
      </c>
      <c r="X20" s="109">
        <v>10227110.620000001</v>
      </c>
      <c r="Y20" s="68">
        <f>SUM(V20:X20)</f>
        <v>10274920.8</v>
      </c>
      <c r="Z20" s="109">
        <v>9845861.569999998</v>
      </c>
      <c r="AA20" s="110">
        <v>9845861.569999998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3" ref="C21:X21">SUM(C22:C23)</f>
        <v>132</v>
      </c>
      <c r="D21" s="65">
        <f t="shared" si="3"/>
        <v>2800</v>
      </c>
      <c r="E21" s="65">
        <f>SUM(E22:E23)</f>
        <v>2073</v>
      </c>
      <c r="F21" s="65">
        <f>SUM(F22:F23)</f>
        <v>5005</v>
      </c>
      <c r="G21" s="65">
        <f>SUM(G22:G23)</f>
        <v>4294</v>
      </c>
      <c r="H21" s="88">
        <f t="shared" si="3"/>
        <v>5005</v>
      </c>
      <c r="I21" s="88">
        <f t="shared" si="3"/>
        <v>3135121.02</v>
      </c>
      <c r="J21" s="88">
        <f t="shared" si="3"/>
        <v>2194584.71</v>
      </c>
      <c r="K21" s="88">
        <f t="shared" si="3"/>
        <v>153879.74</v>
      </c>
      <c r="L21" s="88">
        <f t="shared" si="3"/>
        <v>2092332.36</v>
      </c>
      <c r="M21" s="88">
        <f t="shared" si="3"/>
        <v>855783.95</v>
      </c>
      <c r="N21" s="88">
        <f t="shared" si="3"/>
        <v>3101996.05</v>
      </c>
      <c r="O21" s="88">
        <f t="shared" si="3"/>
        <v>2171397.24</v>
      </c>
      <c r="P21" s="88">
        <f t="shared" si="3"/>
        <v>2193739.75</v>
      </c>
      <c r="Q21" s="88">
        <f t="shared" si="3"/>
        <v>658121.9199999995</v>
      </c>
      <c r="R21" s="88">
        <f t="shared" si="3"/>
        <v>47073.170000000006</v>
      </c>
      <c r="S21" s="88">
        <f t="shared" si="3"/>
        <v>726359.9700000002</v>
      </c>
      <c r="T21" s="88">
        <f t="shared" si="3"/>
        <v>784463.1699999996</v>
      </c>
      <c r="U21" s="88">
        <f t="shared" si="3"/>
        <v>1557896.3099999998</v>
      </c>
      <c r="V21" s="88">
        <f t="shared" si="3"/>
        <v>14121.950000000004</v>
      </c>
      <c r="W21" s="88">
        <f t="shared" si="3"/>
        <v>217907.99000000022</v>
      </c>
      <c r="X21" s="88">
        <f t="shared" si="3"/>
        <v>235338.9499999996</v>
      </c>
      <c r="Y21" s="88">
        <f>SUM(Y22:Y23)</f>
        <v>467368.88999999984</v>
      </c>
      <c r="Z21" s="88">
        <f>SUM(Z22:Z23)</f>
        <v>1566162.9299999995</v>
      </c>
      <c r="AA21" s="88">
        <f>SUM(AA22:AA23)</f>
        <v>407601.6199999997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132</v>
      </c>
      <c r="D22" s="91">
        <v>2800</v>
      </c>
      <c r="E22" s="91">
        <v>2073</v>
      </c>
      <c r="F22" s="61">
        <f>SUM(C22:E22)</f>
        <v>5005</v>
      </c>
      <c r="G22" s="91">
        <v>4294</v>
      </c>
      <c r="H22" s="91">
        <v>5005</v>
      </c>
      <c r="I22" s="91">
        <v>3135121.02</v>
      </c>
      <c r="J22" s="91">
        <v>2194584.71</v>
      </c>
      <c r="K22" s="91">
        <v>153879.74</v>
      </c>
      <c r="L22" s="91">
        <v>2092332.36</v>
      </c>
      <c r="M22" s="91">
        <v>855783.95</v>
      </c>
      <c r="N22" s="91">
        <f>SUM(K22:M22)</f>
        <v>3101996.05</v>
      </c>
      <c r="O22" s="91">
        <v>2171397.24</v>
      </c>
      <c r="P22" s="91">
        <v>2193739.75</v>
      </c>
      <c r="Q22" s="91">
        <v>658121.9199999995</v>
      </c>
      <c r="R22" s="235">
        <v>47073.170000000006</v>
      </c>
      <c r="S22" s="91">
        <v>726359.9700000002</v>
      </c>
      <c r="T22" s="91">
        <v>784463.1699999996</v>
      </c>
      <c r="U22" s="61">
        <f>SUM(R22:T22)</f>
        <v>1557896.3099999998</v>
      </c>
      <c r="V22" s="235">
        <v>14121.950000000004</v>
      </c>
      <c r="W22" s="91">
        <v>217907.99000000022</v>
      </c>
      <c r="X22" s="91">
        <v>235338.9499999996</v>
      </c>
      <c r="Y22" s="61">
        <f>SUM(V22:X22)</f>
        <v>467368.88999999984</v>
      </c>
      <c r="Z22" s="91">
        <v>1566162.9299999995</v>
      </c>
      <c r="AA22" s="92">
        <v>407601.6199999997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>
        <v>0</v>
      </c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7823</v>
      </c>
      <c r="D24" s="69">
        <f t="shared" si="5"/>
        <v>459947</v>
      </c>
      <c r="E24" s="69">
        <f t="shared" si="5"/>
        <v>2073</v>
      </c>
      <c r="F24" s="69">
        <f t="shared" si="5"/>
        <v>469843</v>
      </c>
      <c r="G24" s="69">
        <f t="shared" si="5"/>
        <v>43501</v>
      </c>
      <c r="H24" s="112">
        <f t="shared" si="5"/>
        <v>469133</v>
      </c>
      <c r="I24" s="112">
        <f t="shared" si="5"/>
        <v>1807624.15</v>
      </c>
      <c r="J24" s="112">
        <f t="shared" si="5"/>
        <v>372593.11100000003</v>
      </c>
      <c r="K24" s="112">
        <f t="shared" si="5"/>
        <v>197199.28000000003</v>
      </c>
      <c r="L24" s="112">
        <f t="shared" si="5"/>
        <v>1559463.68</v>
      </c>
      <c r="M24" s="112">
        <f t="shared" si="5"/>
        <v>50961.19</v>
      </c>
      <c r="N24" s="112">
        <f t="shared" si="5"/>
        <v>1807624.15</v>
      </c>
      <c r="O24" s="112">
        <f t="shared" si="5"/>
        <v>372593.11</v>
      </c>
      <c r="P24" s="112">
        <f t="shared" si="5"/>
        <v>1594971.36</v>
      </c>
      <c r="Q24" s="112">
        <f t="shared" si="5"/>
        <v>1365521.9000000001</v>
      </c>
      <c r="R24" s="112">
        <f t="shared" si="5"/>
        <v>34032</v>
      </c>
      <c r="S24" s="112">
        <f t="shared" si="5"/>
        <v>197430.38</v>
      </c>
      <c r="T24" s="112">
        <f t="shared" si="5"/>
        <v>84439.27</v>
      </c>
      <c r="U24" s="112">
        <f t="shared" si="5"/>
        <v>315901.65</v>
      </c>
      <c r="V24" s="112">
        <f t="shared" si="5"/>
        <v>17853.95</v>
      </c>
      <c r="W24" s="112">
        <f t="shared" si="5"/>
        <v>137626.81</v>
      </c>
      <c r="X24" s="112">
        <f t="shared" si="5"/>
        <v>25331.780000000006</v>
      </c>
      <c r="Y24" s="112">
        <f t="shared" si="5"/>
        <v>180812.54</v>
      </c>
      <c r="Z24" s="112">
        <f t="shared" si="5"/>
        <v>330236.95656862756</v>
      </c>
      <c r="AA24" s="112">
        <f t="shared" si="5"/>
        <v>166013.45656862756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7000</v>
      </c>
      <c r="D25" s="123">
        <v>457134</v>
      </c>
      <c r="E25" s="123"/>
      <c r="F25" s="123">
        <f>SUM(C25:E25)</f>
        <v>464134</v>
      </c>
      <c r="G25" s="123">
        <v>39006</v>
      </c>
      <c r="H25" s="91">
        <v>464134</v>
      </c>
      <c r="I25" s="91">
        <v>1275348.28</v>
      </c>
      <c r="J25" s="91"/>
      <c r="K25" s="91">
        <v>59018.50000000004</v>
      </c>
      <c r="L25" s="91">
        <v>1216329.78</v>
      </c>
      <c r="M25" s="91"/>
      <c r="N25" s="91">
        <f>SUM(K25:M25)</f>
        <v>1275348.28</v>
      </c>
      <c r="O25" s="91"/>
      <c r="P25" s="91">
        <v>1255406.26</v>
      </c>
      <c r="Q25" s="91">
        <v>1255406.26</v>
      </c>
      <c r="R25" s="91">
        <v>6256.88</v>
      </c>
      <c r="S25" s="91">
        <v>111996.71</v>
      </c>
      <c r="T25" s="91"/>
      <c r="U25" s="91">
        <f>SUM(R25:T25)</f>
        <v>118253.59000000001</v>
      </c>
      <c r="V25" s="91">
        <v>6256.88</v>
      </c>
      <c r="W25" s="91">
        <v>111996.71</v>
      </c>
      <c r="X25" s="91"/>
      <c r="Y25" s="91">
        <f>SUM(V25:X25)</f>
        <v>118253.59000000001</v>
      </c>
      <c r="Z25" s="91">
        <v>100211.96656862753</v>
      </c>
      <c r="AA25" s="92">
        <v>100211.96656862753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120</v>
      </c>
      <c r="D26" s="123">
        <v>2806</v>
      </c>
      <c r="E26" s="123">
        <v>2073</v>
      </c>
      <c r="F26" s="123">
        <f>SUM(C26:E26)</f>
        <v>4999</v>
      </c>
      <c r="G26" s="123">
        <v>4290</v>
      </c>
      <c r="H26" s="123">
        <v>4999</v>
      </c>
      <c r="I26" s="91">
        <v>409132.44</v>
      </c>
      <c r="J26" s="91">
        <v>286392.71</v>
      </c>
      <c r="K26" s="91">
        <v>21439.04</v>
      </c>
      <c r="L26" s="91">
        <v>336732.21</v>
      </c>
      <c r="M26" s="91">
        <v>50961.19</v>
      </c>
      <c r="N26" s="91">
        <f>SUM(K26:M26)</f>
        <v>409132.44</v>
      </c>
      <c r="O26" s="91">
        <v>286392.71</v>
      </c>
      <c r="P26" s="91">
        <v>234024.33000000002</v>
      </c>
      <c r="Q26" s="91">
        <v>70207.3</v>
      </c>
      <c r="R26" s="91">
        <v>23111.5</v>
      </c>
      <c r="S26" s="91">
        <v>85433.67</v>
      </c>
      <c r="T26" s="91">
        <v>84439.27</v>
      </c>
      <c r="U26" s="91">
        <f>SUM(R26:T26)</f>
        <v>192984.44</v>
      </c>
      <c r="V26" s="91">
        <v>6933.450000000001</v>
      </c>
      <c r="W26" s="91">
        <v>25630.1</v>
      </c>
      <c r="X26" s="91">
        <v>25331.780000000006</v>
      </c>
      <c r="Y26" s="91">
        <f>SUM(V26:X26)</f>
        <v>57895.33</v>
      </c>
      <c r="Z26" s="91">
        <v>239459.80000000002</v>
      </c>
      <c r="AA26" s="92">
        <v>75236.30000000002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703</v>
      </c>
      <c r="D27" s="117">
        <v>7</v>
      </c>
      <c r="E27" s="117"/>
      <c r="F27" s="123">
        <f>SUM(C27:E27)</f>
        <v>710</v>
      </c>
      <c r="G27" s="117">
        <v>205</v>
      </c>
      <c r="H27" s="47"/>
      <c r="I27" s="117">
        <v>123143.43000000001</v>
      </c>
      <c r="J27" s="117">
        <v>86200.401</v>
      </c>
      <c r="K27" s="117">
        <v>116741.74</v>
      </c>
      <c r="L27" s="117">
        <v>6401.69</v>
      </c>
      <c r="M27" s="117"/>
      <c r="N27" s="81">
        <f>SUM(K27:M27)</f>
        <v>123143.43000000001</v>
      </c>
      <c r="O27" s="117">
        <v>86200.4</v>
      </c>
      <c r="P27" s="117">
        <v>105540.77</v>
      </c>
      <c r="Q27" s="117">
        <v>39908.34000000002</v>
      </c>
      <c r="R27" s="117">
        <v>4663.62</v>
      </c>
      <c r="S27" s="117"/>
      <c r="T27" s="117"/>
      <c r="U27" s="70">
        <f>SUM(R27:T27)</f>
        <v>4663.62</v>
      </c>
      <c r="V27" s="117">
        <v>4663.62</v>
      </c>
      <c r="W27" s="117"/>
      <c r="X27" s="117"/>
      <c r="Y27" s="91">
        <f>SUM(V27:X27)</f>
        <v>4663.62</v>
      </c>
      <c r="Z27" s="117">
        <v>-9434.810000000001</v>
      </c>
      <c r="AA27" s="118">
        <v>-9434.810000000001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>
        <v>0</v>
      </c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>
        <v>0</v>
      </c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>
        <v>0</v>
      </c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>
        <v>0</v>
      </c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>
        <v>0</v>
      </c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2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>
        <v>0</v>
      </c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>
        <v>0</v>
      </c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84</v>
      </c>
      <c r="D37" s="115">
        <v>10</v>
      </c>
      <c r="E37" s="115"/>
      <c r="F37" s="72">
        <f>SUM(C37:E37)</f>
        <v>94</v>
      </c>
      <c r="G37" s="115">
        <v>8</v>
      </c>
      <c r="H37" s="49"/>
      <c r="I37" s="115">
        <v>53394.149999999994</v>
      </c>
      <c r="J37" s="115">
        <v>45385.0275</v>
      </c>
      <c r="K37" s="115">
        <v>47021.13</v>
      </c>
      <c r="L37" s="115">
        <v>6373.02</v>
      </c>
      <c r="M37" s="115"/>
      <c r="N37" s="80">
        <f>SUM(K37:M37)</f>
        <v>53394.149999999994</v>
      </c>
      <c r="O37" s="115">
        <v>45385.03</v>
      </c>
      <c r="P37" s="115">
        <v>53689.079999999994</v>
      </c>
      <c r="Q37" s="115">
        <v>8053.359999999995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262.33</v>
      </c>
      <c r="AA37" s="116">
        <v>262.33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8</v>
      </c>
      <c r="D38" s="109">
        <v>5</v>
      </c>
      <c r="E38" s="109">
        <v>2</v>
      </c>
      <c r="F38" s="68">
        <f>SUM(C38:E38)</f>
        <v>15</v>
      </c>
      <c r="G38" s="238">
        <v>11</v>
      </c>
      <c r="H38" s="50"/>
      <c r="I38" s="109">
        <v>21190.65</v>
      </c>
      <c r="J38" s="109">
        <v>18012.05</v>
      </c>
      <c r="K38" s="109">
        <v>6424.14</v>
      </c>
      <c r="L38" s="109">
        <v>9540</v>
      </c>
      <c r="M38" s="109">
        <v>4752.9400000000005</v>
      </c>
      <c r="N38" s="80">
        <f>SUM(K38:M38)</f>
        <v>20717.08</v>
      </c>
      <c r="O38" s="109">
        <v>17609.52</v>
      </c>
      <c r="P38" s="109">
        <v>20177.800000000003</v>
      </c>
      <c r="Q38" s="109">
        <v>3026.670000000001</v>
      </c>
      <c r="R38" s="109"/>
      <c r="S38" s="109">
        <v>6323.05</v>
      </c>
      <c r="T38" s="109"/>
      <c r="U38" s="68">
        <f>SUM(R38:T38)</f>
        <v>6323.05</v>
      </c>
      <c r="V38" s="109"/>
      <c r="W38" s="109">
        <v>948.46</v>
      </c>
      <c r="X38" s="109"/>
      <c r="Y38" s="68">
        <f>SUM(V38:X38)</f>
        <v>948.46</v>
      </c>
      <c r="Z38" s="109">
        <v>7335.42</v>
      </c>
      <c r="AA38" s="110">
        <v>1110.83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>
        <v>0</v>
      </c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137</v>
      </c>
      <c r="D40" s="65">
        <f>SUM(D41:D43)</f>
        <v>0</v>
      </c>
      <c r="E40" s="65">
        <f>SUM(E41:E43)</f>
        <v>0</v>
      </c>
      <c r="F40" s="65">
        <f>SUM(F41:F43)</f>
        <v>137</v>
      </c>
      <c r="G40" s="65">
        <f>SUM(G41:G43)</f>
        <v>109</v>
      </c>
      <c r="H40" s="50"/>
      <c r="I40" s="88">
        <f aca="true" t="shared" si="11" ref="I40:AA40">SUM(I41:I43)</f>
        <v>34586.38</v>
      </c>
      <c r="J40" s="88">
        <f t="shared" si="11"/>
        <v>0</v>
      </c>
      <c r="K40" s="88">
        <f t="shared" si="11"/>
        <v>34586.38</v>
      </c>
      <c r="L40" s="88">
        <f t="shared" si="11"/>
        <v>0</v>
      </c>
      <c r="M40" s="88">
        <f t="shared" si="11"/>
        <v>0</v>
      </c>
      <c r="N40" s="88">
        <f t="shared" si="11"/>
        <v>34586.38</v>
      </c>
      <c r="O40" s="88">
        <f t="shared" si="11"/>
        <v>0</v>
      </c>
      <c r="P40" s="88">
        <f t="shared" si="11"/>
        <v>35201.439999999995</v>
      </c>
      <c r="Q40" s="88">
        <f t="shared" si="11"/>
        <v>35201.439999999995</v>
      </c>
      <c r="R40" s="88">
        <f t="shared" si="11"/>
        <v>240306.02</v>
      </c>
      <c r="S40" s="88">
        <f t="shared" si="11"/>
        <v>0</v>
      </c>
      <c r="T40" s="88">
        <f t="shared" si="11"/>
        <v>0</v>
      </c>
      <c r="U40" s="88">
        <f t="shared" si="11"/>
        <v>240306.02</v>
      </c>
      <c r="V40" s="88">
        <f t="shared" si="11"/>
        <v>240306.02</v>
      </c>
      <c r="W40" s="88">
        <f t="shared" si="11"/>
        <v>0</v>
      </c>
      <c r="X40" s="88">
        <f t="shared" si="11"/>
        <v>0</v>
      </c>
      <c r="Y40" s="88">
        <f t="shared" si="11"/>
        <v>240306.02</v>
      </c>
      <c r="Z40" s="88">
        <f t="shared" si="11"/>
        <v>14848.25</v>
      </c>
      <c r="AA40" s="88">
        <f t="shared" si="11"/>
        <v>14848.25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>
        <v>0</v>
      </c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136</v>
      </c>
      <c r="D42" s="127"/>
      <c r="E42" s="127"/>
      <c r="F42" s="59">
        <f>SUM(C42:E42)</f>
        <v>136</v>
      </c>
      <c r="G42" s="127">
        <v>109</v>
      </c>
      <c r="H42" s="125"/>
      <c r="I42" s="127">
        <v>34486.38</v>
      </c>
      <c r="J42" s="127"/>
      <c r="K42" s="127">
        <v>34486.38</v>
      </c>
      <c r="L42" s="127"/>
      <c r="M42" s="127"/>
      <c r="N42" s="56">
        <f>SUM(K42:M42)</f>
        <v>34486.38</v>
      </c>
      <c r="O42" s="127"/>
      <c r="P42" s="127">
        <v>35101.439999999995</v>
      </c>
      <c r="Q42" s="127">
        <v>35101.439999999995</v>
      </c>
      <c r="R42" s="127">
        <v>240306.02</v>
      </c>
      <c r="S42" s="127"/>
      <c r="T42" s="127"/>
      <c r="U42" s="59">
        <f>SUM(R42:T42)</f>
        <v>240306.02</v>
      </c>
      <c r="V42" s="127">
        <v>240306.02</v>
      </c>
      <c r="W42" s="127"/>
      <c r="X42" s="127"/>
      <c r="Y42" s="59">
        <f>SUM(V42:X42)</f>
        <v>240306.02</v>
      </c>
      <c r="Z42" s="127">
        <v>14903.75</v>
      </c>
      <c r="AA42" s="128">
        <v>14903.75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1</v>
      </c>
      <c r="D43" s="117"/>
      <c r="E43" s="117"/>
      <c r="F43" s="70">
        <f>SUM(C43:E43)</f>
        <v>1</v>
      </c>
      <c r="G43" s="117">
        <v>0</v>
      </c>
      <c r="H43" s="47"/>
      <c r="I43" s="117">
        <v>100</v>
      </c>
      <c r="J43" s="117"/>
      <c r="K43" s="117">
        <v>100</v>
      </c>
      <c r="L43" s="117"/>
      <c r="M43" s="117"/>
      <c r="N43" s="81">
        <f>SUM(K43:M43)</f>
        <v>100</v>
      </c>
      <c r="O43" s="117"/>
      <c r="P43" s="117">
        <v>100</v>
      </c>
      <c r="Q43" s="117">
        <v>100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-55.5</v>
      </c>
      <c r="AA43" s="118">
        <v>-55.5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>
        <v>0</v>
      </c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670</v>
      </c>
      <c r="D45" s="69">
        <f>SUM(D46:D48)</f>
        <v>91</v>
      </c>
      <c r="E45" s="69">
        <f>SUM(E46:E48)</f>
        <v>0</v>
      </c>
      <c r="F45" s="69">
        <f>SUM(F46:F48)</f>
        <v>761</v>
      </c>
      <c r="G45" s="69">
        <f>SUM(G46:G48)</f>
        <v>318</v>
      </c>
      <c r="H45" s="50"/>
      <c r="I45" s="112">
        <f aca="true" t="shared" si="13" ref="I45:AA45">SUM(I46:I48)</f>
        <v>614522.32</v>
      </c>
      <c r="J45" s="112">
        <f t="shared" si="13"/>
        <v>0</v>
      </c>
      <c r="K45" s="112">
        <f t="shared" si="13"/>
        <v>556921.2</v>
      </c>
      <c r="L45" s="112">
        <f t="shared" si="13"/>
        <v>57601.119999999995</v>
      </c>
      <c r="M45" s="112">
        <f t="shared" si="13"/>
        <v>0</v>
      </c>
      <c r="N45" s="112">
        <f t="shared" si="13"/>
        <v>614522.32</v>
      </c>
      <c r="O45" s="112">
        <f t="shared" si="13"/>
        <v>0</v>
      </c>
      <c r="P45" s="112">
        <f t="shared" si="13"/>
        <v>430581.8999999999</v>
      </c>
      <c r="Q45" s="112">
        <f t="shared" si="13"/>
        <v>430581.8999999999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23718.699999999997</v>
      </c>
      <c r="AA45" s="112">
        <f t="shared" si="13"/>
        <v>23718.699999999997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>
        <v>0</v>
      </c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>
        <v>0</v>
      </c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670</v>
      </c>
      <c r="D48" s="117">
        <v>91</v>
      </c>
      <c r="E48" s="117"/>
      <c r="F48" s="70">
        <f>SUM(C48:E48)</f>
        <v>761</v>
      </c>
      <c r="G48" s="117">
        <v>318</v>
      </c>
      <c r="H48" s="125"/>
      <c r="I48" s="117">
        <v>614522.32</v>
      </c>
      <c r="J48" s="117"/>
      <c r="K48" s="117">
        <v>556921.2</v>
      </c>
      <c r="L48" s="117">
        <v>57601.119999999995</v>
      </c>
      <c r="M48" s="117"/>
      <c r="N48" s="81">
        <f>SUM(K48:M48)</f>
        <v>614522.32</v>
      </c>
      <c r="O48" s="117"/>
      <c r="P48" s="117">
        <v>430581.8999999999</v>
      </c>
      <c r="Q48" s="117">
        <v>430581.8999999999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>
        <v>23718.699999999997</v>
      </c>
      <c r="AA48" s="118">
        <v>23718.699999999997</v>
      </c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9852</v>
      </c>
      <c r="D50" s="15">
        <f aca="true" t="shared" si="15" ref="D50:AL50">D11+D16+D17+D20+D21+D24+D28+D29+D30+D33+D34+D37+D38+D39+D40+D44+D45+D49</f>
        <v>465250</v>
      </c>
      <c r="E50" s="15">
        <f t="shared" si="15"/>
        <v>87342</v>
      </c>
      <c r="F50" s="15">
        <f t="shared" si="15"/>
        <v>562444</v>
      </c>
      <c r="G50" s="15">
        <f t="shared" si="15"/>
        <v>96340</v>
      </c>
      <c r="H50" s="15">
        <f t="shared" si="15"/>
        <v>474138</v>
      </c>
      <c r="I50" s="15">
        <f>I11+I16+I17+I20+I21+I24+I28+I29+I30+I33+I34+I37+I38+I39+I40+I44+I45+I49</f>
        <v>18681670.509999994</v>
      </c>
      <c r="J50" s="15">
        <f>J11+J16+J17+J20+J21+J24+J28+J29+J30+J33+J34+J37+J38+J39+J40+J44+J45+J49</f>
        <v>2681868.2384999995</v>
      </c>
      <c r="K50" s="15">
        <f t="shared" si="15"/>
        <v>1081570.3199999998</v>
      </c>
      <c r="L50" s="15">
        <f t="shared" si="15"/>
        <v>3846077.7600000002</v>
      </c>
      <c r="M50" s="15">
        <f t="shared" si="15"/>
        <v>13712026.949999997</v>
      </c>
      <c r="N50" s="15">
        <f t="shared" si="15"/>
        <v>18639675.029999994</v>
      </c>
      <c r="O50" s="15">
        <f t="shared" si="15"/>
        <v>2658278.2399999998</v>
      </c>
      <c r="P50" s="15">
        <f t="shared" si="15"/>
        <v>15942092.959999999</v>
      </c>
      <c r="Q50" s="15">
        <f t="shared" si="15"/>
        <v>14081745.479999999</v>
      </c>
      <c r="R50" s="15">
        <f t="shared" si="15"/>
        <v>360255.32</v>
      </c>
      <c r="S50" s="15">
        <f t="shared" si="15"/>
        <v>939079.4500000003</v>
      </c>
      <c r="T50" s="15">
        <f t="shared" si="15"/>
        <v>11111013.06</v>
      </c>
      <c r="U50" s="15">
        <f t="shared" si="15"/>
        <v>12410347.830000002</v>
      </c>
      <c r="V50" s="15">
        <f>V11+V16+V17+V20+V21+V24+V28+V29+V30+V33+V34+V37+V38+V39+V40+V44+V45+V49</f>
        <v>311126.05</v>
      </c>
      <c r="W50" s="15">
        <f t="shared" si="15"/>
        <v>365449.31000000023</v>
      </c>
      <c r="X50" s="15">
        <f t="shared" si="15"/>
        <v>10492281.35</v>
      </c>
      <c r="Y50" s="15">
        <f t="shared" si="15"/>
        <v>11168856.71</v>
      </c>
      <c r="Z50" s="15">
        <f t="shared" si="15"/>
        <v>11791099.606568623</v>
      </c>
      <c r="AA50" s="16">
        <f t="shared" si="15"/>
        <v>10462090.206568623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5:25" ht="15">
      <c r="E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 F25:F26 F28 R47:T48 V13:W13 Y14 Y15 Y35:Y39 Y23 Y28:Y29 V12:W12 Y12 Y13 Y41:Y44 Y46:Y48 F23" unlockedFormula="1"/>
    <ignoredError sqref="N31:N33 T31:U33 R19:S19 R18:S18 U45" formula="1"/>
    <ignoredError sqref="F24 U23 U25:U28 N23 N25:N26 N27:N28 N13:O16 U16 U22 U47:U48 U38:U39 N37:N39 N12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N12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Nana</cp:lastModifiedBy>
  <cp:lastPrinted>2017-10-18T12:38:28Z</cp:lastPrinted>
  <dcterms:created xsi:type="dcterms:W3CDTF">1996-10-14T23:33:28Z</dcterms:created>
  <dcterms:modified xsi:type="dcterms:W3CDTF">2022-03-18T07:07:48Z</dcterms:modified>
  <cp:category/>
  <cp:version/>
  <cp:contentType/>
  <cp:contentStatus/>
</cp:coreProperties>
</file>