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<sst xmlns="http://schemas.openxmlformats.org/spreadsheetml/2006/main" count="330" uniqueCount="246">
  <si>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</si>
  <si>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</si>
  <si>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</si>
  <si>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</si>
  <si>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</si>
  <si>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</si>
  <si>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</si>
  <si>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</si>
  <si>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</si>
  <si>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</si>
  <si>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</si>
  <si>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</si>
  <si>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</si>
  <si>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</si>
  <si>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</si>
  <si>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</si>
  <si>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</si>
  <si>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</si>
  <si>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</si>
  <si>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</si>
  <si>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</si>
  <si>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</si>
  <si>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</si>
  <si>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</si>
  <si>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</si>
  <si>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</si>
  <si>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</si>
  <si>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</si>
  <si>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</si>
  <si>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</si>
  <si>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</si>
  <si>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</si>
  <si>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</si>
  <si>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</si>
  <si>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</si>
  <si>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</si>
  <si>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</si>
  <si>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</si>
  <si>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</si>
  <si>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</si>
  <si>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</si>
  <si>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</si>
  <si>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</si>
  <si>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</si>
  <si>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</si>
  <si>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</si>
  <si>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</si>
  <si>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</si>
  <si>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</si>
  <si>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</si>
  <si>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</si>
  <si>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</si>
  <si>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</si>
  <si>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</si>
  <si>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</si>
  <si>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</si>
  <si>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</si>
  <si>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</si>
  <si>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</si>
  <si>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</si>
  <si>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</si>
  <si>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</si>
  <si>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</si>
  <si>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</si>
  <si>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</si>
  <si>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</si>
  <si>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</si>
  <si>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</si>
  <si>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</si>
  <si>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</si>
  <si>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</si>
  <si>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</si>
  <si>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</si>
  <si>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</si>
  <si>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</si>
  <si>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</si>
  <si>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</si>
  <si>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</si>
  <si>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</si>
  <si>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</si>
  <si>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</si>
  <si>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</si>
  <si>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</si>
  <si>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</si>
  <si>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</si>
  <si>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</si>
  <si>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</si>
  <si>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</si>
  <si>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</si>
  <si>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</si>
  <si>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</si>
  <si>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</si>
  <si>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</si>
  <si>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</si>
  <si>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</si>
  <si>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</si>
  <si>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</si>
  <si>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</si>
  <si>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</si>
  <si>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</si>
  <si>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</si>
  <si>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</si>
  <si>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</si>
  <si>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</si>
  <si>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</si>
  <si>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</si>
  <si>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</si>
  <si>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</si>
  <si>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</si>
  <si>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</si>
  <si>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</si>
  <si>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</si>
  <si>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</si>
  <si>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</si>
  <si>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</si>
  <si>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</si>
  <si>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</si>
  <si>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</si>
  <si>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</si>
  <si>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</si>
  <si>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</si>
  <si>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</si>
  <si>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</si>
  <si>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</si>
  <si>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</si>
  <si>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</si>
  <si>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</si>
  <si>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</si>
  <si>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</si>
  <si>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</si>
  <si>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</si>
  <si>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</si>
  <si>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</si>
  <si>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</si>
  <si>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</si>
  <si>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</si>
  <si>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</si>
  <si>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</si>
  <si>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</si>
  <si>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</si>
  <si>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</si>
  <si>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</si>
  <si>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</si>
  <si>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</si>
  <si>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</si>
  <si>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</si>
  <si>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</si>
  <si>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</si>
  <si>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</si>
  <si>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</si>
  <si>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</si>
  <si>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</si>
  <si>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</si>
  <si>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</si>
  <si>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</si>
  <si>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</si>
  <si>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</si>
  <si>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</si>
  <si>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</si>
  <si>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</si>
  <si>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</si>
  <si>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</si>
  <si>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</si>
  <si>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</si>
  <si>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</si>
  <si>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</si>
  <si>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</si>
  <si>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</si>
  <si>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</si>
  <si>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</si>
  <si>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</si>
  <si>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</si>
  <si>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</si>
  <si>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</si>
  <si>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</si>
  <si>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</si>
  <si>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</si>
  <si>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</si>
  <si>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</si>
  <si>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</si>
  <si>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</si>
  <si>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</si>
  <si>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</si>
  <si>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</si>
  <si>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</si>
  <si>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</si>
  <si>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</si>
  <si>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</si>
  <si>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</si>
  <si>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</si>
  <si>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</si>
  <si>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</si>
  <si>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</si>
  <si>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</si>
  <si>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</si>
  <si>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</si>
  <si>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</si>
  <si>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</si>
  <si>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</si>
  <si>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</si>
  <si>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</si>
  <si>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</si>
  <si>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</si>
  <si>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</si>
  <si>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</si>
  <si>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</si>
  <si>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</si>
  <si>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</si>
  <si>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</si>
  <si>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</si>
  <si>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</si>
  <si>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</si>
  <si>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</si>
  <si>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</si>
  <si>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</si>
  <si>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</si>
  <si>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</si>
  <si>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</si>
  <si>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</si>
  <si>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</si>
  <si>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</si>
  <si>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</si>
  <si>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</si>
  <si>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</si>
  <si>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</si>
  <si>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</si>
  <si>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</si>
  <si>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</si>
  <si>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</si>
  <si>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</si>
  <si>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</si>
  <si>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</si>
  <si>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</si>
  <si>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</si>
  <si>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</si>
  <si>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</si>
  <si>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</si>
  <si>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</si>
  <si>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</si>
  <si>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</si>
  <si>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</si>
  <si>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</si>
  <si>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</si>
  <si>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01/01/2022-30/09/2022</t>
  </si>
  <si>
    <t>ანგარიშგების თარიღი: 30/09/2022</t>
  </si>
  <si>
    <t xml:space="preserve">ანგარიშგების პერიოდი: 01/01/2022-30/09/2022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</si>
</sst>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165" fontId="3" fillId="56" borderId="66" xfId="175" applyNumberFormat="1" applyFont="1" applyFill="1" applyBorder="1" applyAlignment="1">
      <alignment horizontal="right"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I30" sqref="I30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6" s="228" customFormat="1" ht="15">
      <c r="B3" s="241" t="s">
        <v>244</v>
      </c>
      <c r="C3" s="241"/>
      <c r="D3" s="241"/>
      <c r="E3" s="241"/>
      <c r="F3" s="241"/>
    </row>
    <row r="4" spans="2:3" ht="15">
      <c r="B4" s="137"/>
      <c r="C4" s="137"/>
    </row>
    <row r="5" spans="2:5" ht="18" customHeight="1">
      <c r="B5" s="138"/>
      <c r="C5" s="242" t="s">
        <v>84</v>
      </c>
      <c r="D5" s="243"/>
      <c r="E5" s="243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0" t="s">
        <v>89</v>
      </c>
      <c r="D9" s="240"/>
      <c r="E9" s="240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670680.6099999999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7895730.15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8439516.49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3188118.46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1195748.9100000001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175911.24000000005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51510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3633.94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103602.32999999999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21724452.13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0" t="s">
        <v>127</v>
      </c>
      <c r="D30" s="240"/>
      <c r="E30" s="240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8986770.790000001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2907328.4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341321.98000000004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239931.89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30118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728338.78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13233809.840000002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0" t="s">
        <v>150</v>
      </c>
      <c r="D43" s="240"/>
      <c r="E43" s="240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4680100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2535968.38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1274573.91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8490642.29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21724452.130000003</v>
      </c>
    </row>
    <row r="52" s="179" customFormat="1" ht="15"/>
    <row r="53" s="179" customFormat="1" ht="15"/>
    <row r="54" spans="3:5" ht="15">
      <c r="C54" s="238"/>
      <c r="D54" s="238"/>
      <c r="E54" s="238"/>
    </row>
    <row r="55" spans="3:5" ht="15">
      <c r="C55" s="239"/>
      <c r="D55" s="239"/>
      <c r="E55" s="239"/>
    </row>
    <row r="56" spans="3:5" ht="15">
      <c r="C56" s="238"/>
      <c r="D56" s="238"/>
      <c r="E56" s="238"/>
    </row>
    <row r="57" spans="3:5" ht="15">
      <c r="C57" s="239"/>
      <c r="D57" s="239"/>
      <c r="E57" s="239"/>
    </row>
    <row r="58" spans="3:5" ht="15" customHeight="1">
      <c r="C58" s="238"/>
      <c r="D58" s="238"/>
      <c r="E58" s="238"/>
    </row>
    <row r="59" spans="3:5" ht="15">
      <c r="C59" s="239"/>
      <c r="D59" s="239"/>
      <c r="E59" s="239"/>
    </row>
  </sheetData>
  <sheetProtection/>
  <mergeCells count="11">
    <mergeCell ref="B3:F3"/>
    <mergeCell ref="C56:E56"/>
    <mergeCell ref="C57:E57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zoomScale="90" zoomScaleNormal="90" zoomScalePageLayoutView="0" workbookViewId="0" topLeftCell="A1">
      <pane ySplit="6" topLeftCell="A40" activePane="bottomLeft" state="frozen"/>
      <selection pane="topLeft" activeCell="C120" sqref="C120"/>
      <selection pane="bottomLeft" activeCell="I49" sqref="I49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6" ht="15" customHeight="1">
      <c r="B2" s="246" t="s">
        <v>245</v>
      </c>
      <c r="C2" s="246"/>
      <c r="D2" s="246"/>
      <c r="E2" s="246"/>
      <c r="F2" s="246"/>
    </row>
    <row r="3" ht="15" customHeight="1"/>
    <row r="4" spans="4:5" s="182" customFormat="1" ht="12.75" customHeight="1">
      <c r="D4" s="244" t="s">
        <v>167</v>
      </c>
      <c r="E4" s="244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5" t="s">
        <v>168</v>
      </c>
      <c r="D8" s="245"/>
      <c r="E8" s="245"/>
    </row>
    <row r="9" spans="2:5" ht="15" customHeight="1">
      <c r="B9" s="188" t="s">
        <v>90</v>
      </c>
      <c r="C9" s="189">
        <v>1</v>
      </c>
      <c r="D9" s="190" t="s">
        <v>169</v>
      </c>
      <c r="E9" s="191">
        <v>16148273.919999998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1358345.0699999998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2878672.76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-132836.25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11778419.839999998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9847959.83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977986.2000000001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-465895.15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-225242.17999999993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245334.51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8383986.15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399252.68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3793686.369999998</v>
      </c>
    </row>
    <row r="23" spans="3:5" ht="9" customHeight="1">
      <c r="C23" s="165"/>
      <c r="D23" s="202"/>
      <c r="E23" s="167"/>
    </row>
    <row r="24" spans="3:5" ht="15" customHeight="1" thickBot="1">
      <c r="C24" s="245" t="s">
        <v>183</v>
      </c>
      <c r="D24" s="245"/>
      <c r="E24" s="245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19135.799999999996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3706.04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/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15429.759999999995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/>
    </row>
    <row r="31" spans="2:5" ht="15" customHeight="1">
      <c r="B31" s="192" t="s">
        <v>130</v>
      </c>
      <c r="C31" s="193">
        <v>21</v>
      </c>
      <c r="D31" s="194" t="s">
        <v>185</v>
      </c>
      <c r="E31" s="195"/>
    </row>
    <row r="32" spans="2:5" ht="15" customHeight="1">
      <c r="B32" s="192" t="s">
        <v>132</v>
      </c>
      <c r="C32" s="193">
        <v>22</v>
      </c>
      <c r="D32" s="196" t="s">
        <v>176</v>
      </c>
      <c r="E32" s="195"/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15429.759999999995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3809116.1299999976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5" t="s">
        <v>194</v>
      </c>
      <c r="E45" s="245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5" t="s">
        <v>199</v>
      </c>
      <c r="D51" s="245"/>
      <c r="E51" s="245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498953.83999999997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498953.83999999997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7" t="s">
        <v>215</v>
      </c>
      <c r="D63" s="247"/>
      <c r="E63" s="247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1670070.69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940904.3300000001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31386.46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74233.68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58888.96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-33087.13000000024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1499498.7199999979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75">
        <f>E72*0.15</f>
        <v>224924.80799999967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1274573.9119999981</v>
      </c>
    </row>
    <row r="75" ht="15">
      <c r="D75" s="222"/>
    </row>
    <row r="76" spans="3:5" ht="15">
      <c r="C76" s="238"/>
      <c r="D76" s="238"/>
      <c r="E76" s="238"/>
    </row>
    <row r="77" spans="3:5" ht="15">
      <c r="C77" s="239"/>
      <c r="D77" s="239"/>
      <c r="E77" s="239"/>
    </row>
    <row r="78" spans="3:5" ht="15">
      <c r="C78" s="238"/>
      <c r="D78" s="238"/>
      <c r="E78" s="238"/>
    </row>
    <row r="79" spans="3:5" ht="15">
      <c r="C79" s="239"/>
      <c r="D79" s="239"/>
      <c r="E79" s="239"/>
    </row>
    <row r="80" spans="3:5" ht="15">
      <c r="C80" s="238"/>
      <c r="D80" s="238"/>
      <c r="E80" s="238"/>
    </row>
    <row r="81" spans="3:5" ht="15">
      <c r="C81" s="239"/>
      <c r="D81" s="239"/>
      <c r="E81" s="239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C80:E80"/>
    <mergeCell ref="B2:F2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zoomScale="85" zoomScaleNormal="85" zoomScaleSheetLayoutView="50" zoomScalePageLayoutView="0" workbookViewId="0" topLeftCell="A3">
      <pane ySplit="8" topLeftCell="A26" activePane="bottomLeft" state="frozen"/>
      <selection pane="topLeft" activeCell="B3" sqref="B3"/>
      <selection pane="bottomLeft" activeCell="D5" sqref="D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9.7109375" style="5" customWidth="1"/>
    <col min="12" max="12" width="10.421875" style="5" customWidth="1"/>
    <col min="13" max="13" width="11.00390625" style="5" customWidth="1"/>
    <col min="14" max="14" width="11.7109375" style="5" customWidth="1"/>
    <col min="15" max="15" width="10.421875" style="5" customWidth="1"/>
    <col min="16" max="16" width="11.421875" style="5" customWidth="1"/>
    <col min="17" max="17" width="10.28125" style="5" customWidth="1"/>
    <col min="18" max="18" width="10.00390625" style="5" customWidth="1"/>
    <col min="19" max="19" width="10.28125" style="5" customWidth="1"/>
    <col min="20" max="20" width="9.8515625" style="5" customWidth="1"/>
    <col min="21" max="21" width="11.0039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8515625" style="5" customWidth="1"/>
    <col min="26" max="26" width="11.7109375" style="5" customWidth="1"/>
    <col min="27" max="27" width="11.4218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7" t="s">
        <v>236</v>
      </c>
      <c r="B1" s="267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21" ht="15">
      <c r="A4" s="227" t="s">
        <v>243</v>
      </c>
      <c r="C4" s="135"/>
      <c r="D4" s="135"/>
      <c r="E4" s="135"/>
      <c r="F4" s="135"/>
      <c r="G4" s="135"/>
      <c r="H4" s="135"/>
      <c r="U4" s="234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A7" s="135"/>
      <c r="B7" s="135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50.25" customHeight="1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102.75" customHeight="1" thickBot="1">
      <c r="A10" s="270"/>
      <c r="B10" s="272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4105</v>
      </c>
      <c r="F11" s="88">
        <f>SUM(F12:F15)</f>
        <v>4105</v>
      </c>
      <c r="G11" s="88">
        <f>SUM(G12:G15)</f>
        <v>4032</v>
      </c>
      <c r="H11" s="46"/>
      <c r="I11" s="88">
        <f t="shared" si="0"/>
        <v>19648.199999999997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19135.799999999996</v>
      </c>
      <c r="N11" s="74">
        <f>SUM(N12:N15)</f>
        <v>19135.799999999996</v>
      </c>
      <c r="O11" s="88">
        <f t="shared" si="0"/>
        <v>0</v>
      </c>
      <c r="P11" s="88">
        <f t="shared" si="0"/>
        <v>15429.759999999995</v>
      </c>
      <c r="Q11" s="88">
        <f t="shared" si="0"/>
        <v>15429.759999999995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0</v>
      </c>
      <c r="AA11" s="89">
        <f t="shared" si="0"/>
        <v>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>
        <v>4105</v>
      </c>
      <c r="F12" s="61">
        <f>SUM(C12:E12)</f>
        <v>4105</v>
      </c>
      <c r="G12" s="91">
        <v>4032</v>
      </c>
      <c r="H12" s="45"/>
      <c r="I12" s="91">
        <v>19648.199999999997</v>
      </c>
      <c r="J12" s="91"/>
      <c r="K12" s="91"/>
      <c r="L12" s="91"/>
      <c r="M12" s="91">
        <v>19135.799999999996</v>
      </c>
      <c r="N12" s="75">
        <f>SUM(K12:M12)</f>
        <v>19135.799999999996</v>
      </c>
      <c r="O12" s="91"/>
      <c r="P12" s="91">
        <v>15429.759999999995</v>
      </c>
      <c r="Q12" s="91">
        <v>15429.759999999995</v>
      </c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/>
      <c r="AA12" s="92"/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>
        <v>0</v>
      </c>
      <c r="Q13" s="94">
        <v>0</v>
      </c>
      <c r="R13" s="94"/>
      <c r="S13" s="94"/>
      <c r="T13" s="94"/>
      <c r="U13" s="62">
        <f>SUM(R13:T13)</f>
        <v>0</v>
      </c>
      <c r="V13" s="94"/>
      <c r="W13" s="94"/>
      <c r="X13" s="94">
        <v>0</v>
      </c>
      <c r="Y13" s="62">
        <f>SUM(V13:X13)</f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>
        <v>0</v>
      </c>
      <c r="Q14" s="94">
        <v>0</v>
      </c>
      <c r="R14" s="94"/>
      <c r="S14" s="94"/>
      <c r="T14" s="94"/>
      <c r="U14" s="62">
        <f>SUM(R14:T14)</f>
        <v>0</v>
      </c>
      <c r="V14" s="94"/>
      <c r="W14" s="236"/>
      <c r="X14" s="94">
        <v>0</v>
      </c>
      <c r="Y14" s="62">
        <f>SUM(V14:X14)</f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>
        <v>0</v>
      </c>
      <c r="Q15" s="97">
        <v>0</v>
      </c>
      <c r="R15" s="97"/>
      <c r="S15" s="97"/>
      <c r="T15" s="97"/>
      <c r="U15" s="63">
        <f>SUM(R15:T15)</f>
        <v>0</v>
      </c>
      <c r="V15" s="97"/>
      <c r="W15" s="97"/>
      <c r="X15" s="97">
        <v>0</v>
      </c>
      <c r="Y15" s="63">
        <f>SUM(V15:X15)</f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352</v>
      </c>
      <c r="E16" s="100">
        <v>822</v>
      </c>
      <c r="F16" s="64">
        <f>SUM(C16:E16)</f>
        <v>1174</v>
      </c>
      <c r="G16" s="100">
        <v>164</v>
      </c>
      <c r="H16" s="46"/>
      <c r="I16" s="100">
        <v>10551.499999999996</v>
      </c>
      <c r="J16" s="100"/>
      <c r="K16" s="100"/>
      <c r="L16" s="100">
        <v>8278</v>
      </c>
      <c r="M16" s="100">
        <v>2273.499999999997</v>
      </c>
      <c r="N16" s="78">
        <f>SUM(K16:M16)</f>
        <v>10551.499999999996</v>
      </c>
      <c r="O16" s="100"/>
      <c r="P16" s="100">
        <v>8729.529999999997</v>
      </c>
      <c r="Q16" s="100">
        <v>8729.529999999997</v>
      </c>
      <c r="R16" s="100"/>
      <c r="S16" s="100"/>
      <c r="T16" s="100"/>
      <c r="U16" s="64">
        <f>SUM(R16:T16)</f>
        <v>0</v>
      </c>
      <c r="V16" s="100"/>
      <c r="W16" s="100"/>
      <c r="X16" s="100">
        <v>0</v>
      </c>
      <c r="Y16" s="64">
        <f>SUM(V16:X16)</f>
        <v>0</v>
      </c>
      <c r="Z16" s="100"/>
      <c r="AA16" s="101"/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616</v>
      </c>
      <c r="D17" s="65">
        <f>SUM(D18:D19)</f>
        <v>1580</v>
      </c>
      <c r="E17" s="65">
        <f>SUM(E18:E19)</f>
        <v>0</v>
      </c>
      <c r="F17" s="65">
        <f>SUM(F18:F19)</f>
        <v>2196</v>
      </c>
      <c r="G17" s="65">
        <f>SUM(G18:G19)</f>
        <v>2514</v>
      </c>
      <c r="H17" s="49"/>
      <c r="I17" s="74">
        <f aca="true" t="shared" si="1" ref="I17:X17">SUM(I18:I19)</f>
        <v>41157.14</v>
      </c>
      <c r="J17" s="74">
        <f t="shared" si="1"/>
        <v>22279.84</v>
      </c>
      <c r="K17" s="74">
        <f t="shared" si="1"/>
        <v>10811.099999999999</v>
      </c>
      <c r="L17" s="74">
        <f t="shared" si="1"/>
        <v>30322.04</v>
      </c>
      <c r="M17" s="74">
        <f t="shared" si="1"/>
        <v>0</v>
      </c>
      <c r="N17" s="74">
        <f t="shared" si="1"/>
        <v>41133.14</v>
      </c>
      <c r="O17" s="74">
        <f t="shared" si="1"/>
        <v>22279.84</v>
      </c>
      <c r="P17" s="74">
        <f t="shared" si="1"/>
        <v>48096.95</v>
      </c>
      <c r="Q17" s="74">
        <f t="shared" si="1"/>
        <v>19952.699999999997</v>
      </c>
      <c r="R17" s="88">
        <f t="shared" si="1"/>
        <v>0</v>
      </c>
      <c r="S17" s="88">
        <f t="shared" si="1"/>
        <v>860</v>
      </c>
      <c r="T17" s="88">
        <f t="shared" si="1"/>
        <v>0</v>
      </c>
      <c r="U17" s="88">
        <f t="shared" si="1"/>
        <v>860</v>
      </c>
      <c r="V17" s="88">
        <f t="shared" si="1"/>
        <v>0</v>
      </c>
      <c r="W17" s="88">
        <f t="shared" si="1"/>
        <v>258</v>
      </c>
      <c r="X17" s="88">
        <f t="shared" si="1"/>
        <v>0</v>
      </c>
      <c r="Y17" s="88">
        <f>SUM(Y18:Y19)</f>
        <v>258</v>
      </c>
      <c r="Z17" s="88">
        <f>SUM(Z18:Z19)</f>
        <v>860</v>
      </c>
      <c r="AA17" s="88">
        <f>SUM(AA18:AA19)</f>
        <v>258</v>
      </c>
      <c r="AC17" s="87">
        <f aca="true" t="shared" si="2" ref="AC17:AL17">SUM(AC18:AC19)</f>
        <v>0</v>
      </c>
      <c r="AD17" s="88">
        <f t="shared" si="2"/>
        <v>0</v>
      </c>
      <c r="AE17" s="88">
        <f t="shared" si="2"/>
        <v>0</v>
      </c>
      <c r="AF17" s="88">
        <f t="shared" si="2"/>
        <v>0</v>
      </c>
      <c r="AG17" s="88">
        <f t="shared" si="2"/>
        <v>0</v>
      </c>
      <c r="AH17" s="88">
        <f t="shared" si="2"/>
        <v>0</v>
      </c>
      <c r="AI17" s="88">
        <f t="shared" si="2"/>
        <v>0</v>
      </c>
      <c r="AJ17" s="88">
        <f t="shared" si="2"/>
        <v>0</v>
      </c>
      <c r="AK17" s="88">
        <f t="shared" si="2"/>
        <v>0</v>
      </c>
      <c r="AL17" s="89">
        <f t="shared" si="2"/>
        <v>0</v>
      </c>
    </row>
    <row r="18" spans="1:38" ht="24.75" customHeight="1">
      <c r="A18" s="17"/>
      <c r="B18" s="6" t="s">
        <v>33</v>
      </c>
      <c r="C18" s="27">
        <v>585</v>
      </c>
      <c r="D18" s="103"/>
      <c r="E18" s="103"/>
      <c r="F18" s="66">
        <f>SUM(C18:E18)</f>
        <v>585</v>
      </c>
      <c r="G18" s="103">
        <v>600</v>
      </c>
      <c r="H18" s="48"/>
      <c r="I18" s="103">
        <v>9328.8</v>
      </c>
      <c r="J18" s="103"/>
      <c r="K18" s="103">
        <v>9304.8</v>
      </c>
      <c r="L18" s="103"/>
      <c r="M18" s="103"/>
      <c r="N18" s="79">
        <f>SUM(K18:M18)</f>
        <v>9304.8</v>
      </c>
      <c r="O18" s="103"/>
      <c r="P18" s="103">
        <v>7890.889999999999</v>
      </c>
      <c r="Q18" s="103">
        <v>7890.889999999999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/>
      <c r="AA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31</v>
      </c>
      <c r="D19" s="106">
        <v>1580</v>
      </c>
      <c r="E19" s="106"/>
      <c r="F19" s="67">
        <f>SUM(C19:E19)</f>
        <v>1611</v>
      </c>
      <c r="G19" s="106">
        <v>1914</v>
      </c>
      <c r="H19" s="47"/>
      <c r="I19" s="106">
        <v>31828.34</v>
      </c>
      <c r="J19" s="106">
        <v>22279.84</v>
      </c>
      <c r="K19" s="106">
        <v>1506.3</v>
      </c>
      <c r="L19" s="106">
        <v>30322.04</v>
      </c>
      <c r="M19" s="106"/>
      <c r="N19" s="79">
        <f>SUM(K19:M19)</f>
        <v>31828.34</v>
      </c>
      <c r="O19" s="106">
        <v>22279.84</v>
      </c>
      <c r="P19" s="106">
        <v>40206.06</v>
      </c>
      <c r="Q19" s="106">
        <v>12061.809999999998</v>
      </c>
      <c r="R19" s="106"/>
      <c r="S19" s="106">
        <v>860</v>
      </c>
      <c r="T19" s="106"/>
      <c r="U19" s="67">
        <f>SUM(R19:T19)</f>
        <v>860</v>
      </c>
      <c r="V19" s="106"/>
      <c r="W19" s="106">
        <v>258</v>
      </c>
      <c r="X19" s="106"/>
      <c r="Y19" s="67">
        <f>SUM(V19:X19)</f>
        <v>258</v>
      </c>
      <c r="Z19" s="106">
        <v>860</v>
      </c>
      <c r="AA19" s="107">
        <v>258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151</v>
      </c>
      <c r="D20" s="109">
        <v>42</v>
      </c>
      <c r="E20" s="109">
        <v>40796</v>
      </c>
      <c r="F20" s="68">
        <f>SUM(C20:E20)</f>
        <v>40989</v>
      </c>
      <c r="G20" s="109">
        <v>38868</v>
      </c>
      <c r="H20" s="46"/>
      <c r="I20" s="109">
        <v>12269012.42</v>
      </c>
      <c r="J20" s="109"/>
      <c r="K20" s="109">
        <v>73532.48</v>
      </c>
      <c r="L20" s="109">
        <v>21658.31</v>
      </c>
      <c r="M20" s="109">
        <v>12136002.78</v>
      </c>
      <c r="N20" s="80">
        <f>SUM(K20:M20)</f>
        <v>12231193.569999998</v>
      </c>
      <c r="O20" s="109"/>
      <c r="P20" s="109">
        <v>9084922.169999998</v>
      </c>
      <c r="Q20" s="109">
        <v>9084922.169999998</v>
      </c>
      <c r="R20" s="109">
        <v>4862.06</v>
      </c>
      <c r="S20" s="109">
        <v>5739.6</v>
      </c>
      <c r="T20" s="109">
        <v>8278066.930000001</v>
      </c>
      <c r="U20" s="68">
        <f>SUM(R20:T20)</f>
        <v>8288668.590000001</v>
      </c>
      <c r="V20" s="109">
        <v>4862.06</v>
      </c>
      <c r="W20" s="109">
        <v>5739.6</v>
      </c>
      <c r="X20" s="109">
        <v>8278066.930000001</v>
      </c>
      <c r="Y20" s="68">
        <f>SUM(V20:X20)</f>
        <v>8288668.590000001</v>
      </c>
      <c r="Z20" s="109">
        <v>8078447.89</v>
      </c>
      <c r="AA20" s="110">
        <v>8078447.89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 aca="true" t="shared" si="3" ref="C21:AA21">SUM(C22:C23)</f>
        <v>82</v>
      </c>
      <c r="D21" s="65">
        <f t="shared" si="3"/>
        <v>1824</v>
      </c>
      <c r="E21" s="65">
        <f>SUM(E22:E23)</f>
        <v>0</v>
      </c>
      <c r="F21" s="65">
        <f>SUM(F22:F23)</f>
        <v>1906</v>
      </c>
      <c r="G21" s="65">
        <f>SUM(G22:G23)</f>
        <v>2324</v>
      </c>
      <c r="H21" s="88">
        <f t="shared" si="3"/>
        <v>1295</v>
      </c>
      <c r="I21" s="88">
        <f t="shared" si="3"/>
        <v>1530407.5799999998</v>
      </c>
      <c r="J21" s="88">
        <f t="shared" si="3"/>
        <v>1071285.31</v>
      </c>
      <c r="K21" s="88">
        <f t="shared" si="3"/>
        <v>94115.44</v>
      </c>
      <c r="L21" s="88">
        <f t="shared" si="3"/>
        <v>1436292.14</v>
      </c>
      <c r="M21" s="88">
        <f t="shared" si="3"/>
        <v>0</v>
      </c>
      <c r="N21" s="88">
        <f t="shared" si="3"/>
        <v>1530407.5799999998</v>
      </c>
      <c r="O21" s="88">
        <f t="shared" si="3"/>
        <v>1071285.31</v>
      </c>
      <c r="P21" s="88">
        <f t="shared" si="3"/>
        <v>1691034.6799999997</v>
      </c>
      <c r="Q21" s="88">
        <f t="shared" si="3"/>
        <v>507310.4099999998</v>
      </c>
      <c r="R21" s="88">
        <f t="shared" si="3"/>
        <v>27450.609999999997</v>
      </c>
      <c r="S21" s="88">
        <f t="shared" si="3"/>
        <v>958222.9800000001</v>
      </c>
      <c r="T21" s="88">
        <f t="shared" si="3"/>
        <v>230357.71000000002</v>
      </c>
      <c r="U21" s="88">
        <f t="shared" si="3"/>
        <v>1216031.3</v>
      </c>
      <c r="V21" s="88">
        <f>SUM(V22:V23)</f>
        <v>8235.179999999997</v>
      </c>
      <c r="W21" s="88">
        <f>SUM(W22:W23)</f>
        <v>287466.89000000013</v>
      </c>
      <c r="X21" s="88">
        <f>SUM(X22:X23)</f>
        <v>69107.31000000003</v>
      </c>
      <c r="Y21" s="88">
        <f t="shared" si="3"/>
        <v>364809.3800000001</v>
      </c>
      <c r="Z21" s="88">
        <f t="shared" si="3"/>
        <v>687127.7200000001</v>
      </c>
      <c r="AA21" s="88">
        <f t="shared" si="3"/>
        <v>34694.04800000007</v>
      </c>
      <c r="AC21" s="87">
        <f aca="true" t="shared" si="4" ref="AC21:AL21">SUM(AC22:AC23)</f>
        <v>0</v>
      </c>
      <c r="AD21" s="88">
        <f t="shared" si="4"/>
        <v>0</v>
      </c>
      <c r="AE21" s="88">
        <f t="shared" si="4"/>
        <v>0</v>
      </c>
      <c r="AF21" s="88">
        <f t="shared" si="4"/>
        <v>0</v>
      </c>
      <c r="AG21" s="88">
        <f t="shared" si="4"/>
        <v>0</v>
      </c>
      <c r="AH21" s="88">
        <f t="shared" si="4"/>
        <v>0</v>
      </c>
      <c r="AI21" s="88">
        <f t="shared" si="4"/>
        <v>0</v>
      </c>
      <c r="AJ21" s="88">
        <f t="shared" si="4"/>
        <v>0</v>
      </c>
      <c r="AK21" s="88">
        <f t="shared" si="4"/>
        <v>0</v>
      </c>
      <c r="AL21" s="89">
        <f t="shared" si="4"/>
        <v>0</v>
      </c>
    </row>
    <row r="22" spans="1:38" ht="24.75" customHeight="1">
      <c r="A22" s="21"/>
      <c r="B22" s="6" t="s">
        <v>38</v>
      </c>
      <c r="C22" s="123">
        <v>82</v>
      </c>
      <c r="D22" s="91">
        <v>1824</v>
      </c>
      <c r="E22" s="91"/>
      <c r="F22" s="61">
        <f>SUM(C22:E22)</f>
        <v>1906</v>
      </c>
      <c r="G22" s="91">
        <v>2324</v>
      </c>
      <c r="H22" s="91">
        <v>1295</v>
      </c>
      <c r="I22" s="91">
        <v>1530407.5799999998</v>
      </c>
      <c r="J22" s="91">
        <v>1071285.31</v>
      </c>
      <c r="K22" s="91">
        <v>94115.44</v>
      </c>
      <c r="L22" s="91">
        <v>1436292.14</v>
      </c>
      <c r="M22" s="91"/>
      <c r="N22" s="91">
        <f>SUM(K22:M22)</f>
        <v>1530407.5799999998</v>
      </c>
      <c r="O22" s="91">
        <v>1071285.31</v>
      </c>
      <c r="P22" s="91">
        <v>1691034.6799999997</v>
      </c>
      <c r="Q22" s="91">
        <v>507310.4099999998</v>
      </c>
      <c r="R22" s="235">
        <v>27450.609999999997</v>
      </c>
      <c r="S22" s="91">
        <v>958222.9800000001</v>
      </c>
      <c r="T22" s="91">
        <v>230357.71000000002</v>
      </c>
      <c r="U22" s="61">
        <f>SUM(R22:T22)</f>
        <v>1216031.3</v>
      </c>
      <c r="V22" s="235">
        <v>8235.179999999997</v>
      </c>
      <c r="W22" s="91">
        <v>287466.89000000013</v>
      </c>
      <c r="X22" s="91">
        <v>69107.31000000003</v>
      </c>
      <c r="Y22" s="61">
        <f>SUM(V22:X22)</f>
        <v>364809.3800000001</v>
      </c>
      <c r="Z22" s="91">
        <v>687127.7200000001</v>
      </c>
      <c r="AA22" s="92">
        <v>34694.04800000007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/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5" ref="C24:AA24">SUM(C25:C27)</f>
        <v>7779</v>
      </c>
      <c r="D24" s="69">
        <f t="shared" si="5"/>
        <v>654219</v>
      </c>
      <c r="E24" s="69">
        <f t="shared" si="5"/>
        <v>0</v>
      </c>
      <c r="F24" s="69">
        <f t="shared" si="5"/>
        <v>661998</v>
      </c>
      <c r="G24" s="69">
        <f t="shared" si="5"/>
        <v>79275</v>
      </c>
      <c r="H24" s="112">
        <f t="shared" si="5"/>
        <v>334154</v>
      </c>
      <c r="I24" s="112">
        <f t="shared" si="5"/>
        <v>2010172.55</v>
      </c>
      <c r="J24" s="112">
        <f t="shared" si="5"/>
        <v>236095.13999999998</v>
      </c>
      <c r="K24" s="112">
        <f t="shared" si="5"/>
        <v>146902.32</v>
      </c>
      <c r="L24" s="112">
        <f t="shared" si="5"/>
        <v>1863270.23</v>
      </c>
      <c r="M24" s="112">
        <f t="shared" si="5"/>
        <v>0</v>
      </c>
      <c r="N24" s="112">
        <f t="shared" si="5"/>
        <v>2010172.55</v>
      </c>
      <c r="O24" s="112">
        <f t="shared" si="5"/>
        <v>236095.13999999998</v>
      </c>
      <c r="P24" s="112">
        <f t="shared" si="5"/>
        <v>1951169.75</v>
      </c>
      <c r="Q24" s="112">
        <f t="shared" si="5"/>
        <v>1695583.5200000003</v>
      </c>
      <c r="R24" s="112">
        <f t="shared" si="5"/>
        <v>14777.39</v>
      </c>
      <c r="S24" s="112">
        <f t="shared" si="5"/>
        <v>298431.85</v>
      </c>
      <c r="T24" s="112">
        <f t="shared" si="5"/>
        <v>29190.7</v>
      </c>
      <c r="U24" s="112">
        <f t="shared" si="5"/>
        <v>342399.94000000006</v>
      </c>
      <c r="V24" s="112">
        <f>SUM(V25:V27)</f>
        <v>9324.04</v>
      </c>
      <c r="W24" s="112">
        <f>SUM(W25:W27)</f>
        <v>198156.41</v>
      </c>
      <c r="X24" s="112">
        <f>SUM(X25:X27)</f>
        <v>8757.210000000003</v>
      </c>
      <c r="Y24" s="112">
        <f t="shared" si="5"/>
        <v>216237.66000000003</v>
      </c>
      <c r="Z24" s="112">
        <f t="shared" si="5"/>
        <v>371294.56000000006</v>
      </c>
      <c r="AA24" s="112">
        <f t="shared" si="5"/>
        <v>270736.20800000004</v>
      </c>
      <c r="AC24" s="111">
        <f aca="true" t="shared" si="6" ref="AC24:AL24">SUM(AC25:AC27)</f>
        <v>0</v>
      </c>
      <c r="AD24" s="112">
        <f t="shared" si="6"/>
        <v>0</v>
      </c>
      <c r="AE24" s="112">
        <f t="shared" si="6"/>
        <v>0</v>
      </c>
      <c r="AF24" s="112">
        <f t="shared" si="6"/>
        <v>0</v>
      </c>
      <c r="AG24" s="112">
        <f t="shared" si="6"/>
        <v>0</v>
      </c>
      <c r="AH24" s="112">
        <f t="shared" si="6"/>
        <v>0</v>
      </c>
      <c r="AI24" s="112">
        <f t="shared" si="6"/>
        <v>0</v>
      </c>
      <c r="AJ24" s="112">
        <f t="shared" si="6"/>
        <v>0</v>
      </c>
      <c r="AK24" s="112">
        <f t="shared" si="6"/>
        <v>0</v>
      </c>
      <c r="AL24" s="113">
        <f t="shared" si="6"/>
        <v>0</v>
      </c>
    </row>
    <row r="25" spans="1:38" ht="24.75" customHeight="1">
      <c r="A25" s="17"/>
      <c r="B25" s="6" t="s">
        <v>42</v>
      </c>
      <c r="C25" s="123">
        <v>7192</v>
      </c>
      <c r="D25" s="123">
        <v>652363</v>
      </c>
      <c r="E25" s="123"/>
      <c r="F25" s="123">
        <f>SUM(C25:E25)</f>
        <v>659555</v>
      </c>
      <c r="G25" s="123">
        <v>76752</v>
      </c>
      <c r="H25" s="91">
        <v>332858</v>
      </c>
      <c r="I25" s="91">
        <v>1672893.78</v>
      </c>
      <c r="J25" s="91"/>
      <c r="K25" s="91">
        <v>56860.56</v>
      </c>
      <c r="L25" s="91">
        <v>1616033.22</v>
      </c>
      <c r="M25" s="91"/>
      <c r="N25" s="91">
        <f>SUM(K25:M25)</f>
        <v>1672893.78</v>
      </c>
      <c r="O25" s="91"/>
      <c r="P25" s="91">
        <v>1586046.56</v>
      </c>
      <c r="Q25" s="91">
        <v>1586046.56</v>
      </c>
      <c r="R25" s="91">
        <v>6986.89</v>
      </c>
      <c r="S25" s="91">
        <v>155181.22</v>
      </c>
      <c r="T25" s="91"/>
      <c r="U25" s="91">
        <f>SUM(R25:T25)</f>
        <v>162168.11000000002</v>
      </c>
      <c r="V25" s="91">
        <v>6986.89</v>
      </c>
      <c r="W25" s="91">
        <v>155181.22</v>
      </c>
      <c r="X25" s="91"/>
      <c r="Y25" s="91">
        <f>SUM(V25:X25)</f>
        <v>162168.11000000002</v>
      </c>
      <c r="Z25" s="91">
        <v>223039.77000000002</v>
      </c>
      <c r="AA25" s="92">
        <v>223039.77000000002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64</v>
      </c>
      <c r="D26" s="123">
        <v>1848</v>
      </c>
      <c r="E26" s="123"/>
      <c r="F26" s="123">
        <f>SUM(C26:E26)</f>
        <v>1912</v>
      </c>
      <c r="G26" s="123">
        <v>2314</v>
      </c>
      <c r="H26" s="123">
        <v>1296</v>
      </c>
      <c r="I26" s="91">
        <v>252792.3</v>
      </c>
      <c r="J26" s="91">
        <v>176954.61</v>
      </c>
      <c r="K26" s="91">
        <v>10786.24</v>
      </c>
      <c r="L26" s="91">
        <v>242006.06</v>
      </c>
      <c r="M26" s="91"/>
      <c r="N26" s="91">
        <f>SUM(K26:M26)</f>
        <v>252792.3</v>
      </c>
      <c r="O26" s="91">
        <v>176954.61</v>
      </c>
      <c r="P26" s="91">
        <v>279694.55999999994</v>
      </c>
      <c r="Q26" s="91">
        <v>83908.37</v>
      </c>
      <c r="R26" s="91">
        <v>7790.5</v>
      </c>
      <c r="S26" s="91">
        <v>143250.63</v>
      </c>
      <c r="T26" s="91">
        <v>29190.7</v>
      </c>
      <c r="U26" s="91">
        <f>SUM(R26:T26)</f>
        <v>180231.83000000002</v>
      </c>
      <c r="V26" s="91">
        <v>2337.1500000000005</v>
      </c>
      <c r="W26" s="91">
        <v>42975.19</v>
      </c>
      <c r="X26" s="91">
        <v>8757.210000000003</v>
      </c>
      <c r="Y26" s="91">
        <f>SUM(V26:X26)</f>
        <v>54069.55</v>
      </c>
      <c r="Z26" s="91">
        <v>143654.79</v>
      </c>
      <c r="AA26" s="92">
        <v>43096.43800000001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523</v>
      </c>
      <c r="D27" s="117">
        <v>8</v>
      </c>
      <c r="E27" s="117"/>
      <c r="F27" s="123">
        <f>SUM(C27:E27)</f>
        <v>531</v>
      </c>
      <c r="G27" s="117">
        <v>209</v>
      </c>
      <c r="H27" s="47"/>
      <c r="I27" s="117">
        <v>84486.47</v>
      </c>
      <c r="J27" s="117">
        <v>59140.53</v>
      </c>
      <c r="K27" s="117">
        <v>79255.52</v>
      </c>
      <c r="L27" s="117">
        <v>5230.95</v>
      </c>
      <c r="M27" s="117"/>
      <c r="N27" s="81">
        <f>SUM(K27:M27)</f>
        <v>84486.47</v>
      </c>
      <c r="O27" s="117">
        <v>59140.53</v>
      </c>
      <c r="P27" s="117">
        <v>85428.63</v>
      </c>
      <c r="Q27" s="117">
        <v>25628.59</v>
      </c>
      <c r="R27" s="117"/>
      <c r="S27" s="117"/>
      <c r="T27" s="117"/>
      <c r="U27" s="70">
        <f>SUM(R27:T27)</f>
        <v>0</v>
      </c>
      <c r="V27" s="117"/>
      <c r="W27" s="117"/>
      <c r="X27" s="117"/>
      <c r="Y27" s="91">
        <f>SUM(V27:X27)</f>
        <v>0</v>
      </c>
      <c r="Z27" s="117">
        <v>4600</v>
      </c>
      <c r="AA27" s="118">
        <v>4600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/>
      <c r="H29" s="51"/>
      <c r="I29" s="14"/>
      <c r="J29" s="14"/>
      <c r="K29" s="14"/>
      <c r="L29" s="14"/>
      <c r="M29" s="14"/>
      <c r="N29" s="82">
        <f>SUM(K29:M29)</f>
        <v>0</v>
      </c>
      <c r="O29" s="14"/>
      <c r="P29" s="14">
        <v>0</v>
      </c>
      <c r="Q29" s="14">
        <v>0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7" ref="I30:AA30">SUM(I31:I32)</f>
        <v>0</v>
      </c>
      <c r="J30" s="112">
        <f t="shared" si="7"/>
        <v>0</v>
      </c>
      <c r="K30" s="112">
        <f t="shared" si="7"/>
        <v>0</v>
      </c>
      <c r="L30" s="112">
        <f t="shared" si="7"/>
        <v>0</v>
      </c>
      <c r="M30" s="112">
        <f t="shared" si="7"/>
        <v>0</v>
      </c>
      <c r="N30" s="112">
        <f t="shared" si="7"/>
        <v>0</v>
      </c>
      <c r="O30" s="112">
        <f t="shared" si="7"/>
        <v>0</v>
      </c>
      <c r="P30" s="112">
        <f t="shared" si="7"/>
        <v>0</v>
      </c>
      <c r="Q30" s="112">
        <f t="shared" si="7"/>
        <v>0</v>
      </c>
      <c r="R30" s="112">
        <f t="shared" si="7"/>
        <v>0</v>
      </c>
      <c r="S30" s="112">
        <f t="shared" si="7"/>
        <v>0</v>
      </c>
      <c r="T30" s="112">
        <f t="shared" si="7"/>
        <v>0</v>
      </c>
      <c r="U30" s="112">
        <f t="shared" si="7"/>
        <v>0</v>
      </c>
      <c r="V30" s="112">
        <f t="shared" si="7"/>
        <v>0</v>
      </c>
      <c r="W30" s="112">
        <f t="shared" si="7"/>
        <v>0</v>
      </c>
      <c r="X30" s="112">
        <f t="shared" si="7"/>
        <v>0</v>
      </c>
      <c r="Y30" s="112">
        <f t="shared" si="7"/>
        <v>0</v>
      </c>
      <c r="Z30" s="112">
        <f t="shared" si="7"/>
        <v>0</v>
      </c>
      <c r="AA30" s="112">
        <f t="shared" si="7"/>
        <v>0</v>
      </c>
      <c r="AC30" s="111">
        <f aca="true" t="shared" si="8" ref="AC30:AL30">SUM(AC31:AC32)</f>
        <v>0</v>
      </c>
      <c r="AD30" s="112">
        <f t="shared" si="8"/>
        <v>0</v>
      </c>
      <c r="AE30" s="112">
        <f t="shared" si="8"/>
        <v>0</v>
      </c>
      <c r="AF30" s="112">
        <f t="shared" si="8"/>
        <v>0</v>
      </c>
      <c r="AG30" s="112">
        <f t="shared" si="8"/>
        <v>0</v>
      </c>
      <c r="AH30" s="112">
        <f t="shared" si="8"/>
        <v>0</v>
      </c>
      <c r="AI30" s="112">
        <f t="shared" si="8"/>
        <v>0</v>
      </c>
      <c r="AJ30" s="112">
        <f t="shared" si="8"/>
        <v>0</v>
      </c>
      <c r="AK30" s="112">
        <f t="shared" si="8"/>
        <v>0</v>
      </c>
      <c r="AL30" s="113">
        <f t="shared" si="8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/>
      <c r="H32" s="125"/>
      <c r="I32" s="133"/>
      <c r="J32" s="133"/>
      <c r="K32" s="133"/>
      <c r="L32" s="133"/>
      <c r="M32" s="133"/>
      <c r="N32" s="55">
        <f>SUM(K32:M32)</f>
        <v>0</v>
      </c>
      <c r="O32" s="133"/>
      <c r="P32" s="133">
        <v>0</v>
      </c>
      <c r="Q32" s="133">
        <v>0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9" ref="I34:AA34">SUM(I35:I36)</f>
        <v>0</v>
      </c>
      <c r="J34" s="112">
        <f t="shared" si="9"/>
        <v>0</v>
      </c>
      <c r="K34" s="112">
        <f t="shared" si="9"/>
        <v>0</v>
      </c>
      <c r="L34" s="112">
        <f t="shared" si="9"/>
        <v>0</v>
      </c>
      <c r="M34" s="112">
        <f t="shared" si="9"/>
        <v>0</v>
      </c>
      <c r="N34" s="112">
        <f t="shared" si="9"/>
        <v>0</v>
      </c>
      <c r="O34" s="112">
        <f t="shared" si="9"/>
        <v>0</v>
      </c>
      <c r="P34" s="112">
        <f t="shared" si="9"/>
        <v>0</v>
      </c>
      <c r="Q34" s="112">
        <f t="shared" si="9"/>
        <v>0</v>
      </c>
      <c r="R34" s="112">
        <f t="shared" si="9"/>
        <v>0</v>
      </c>
      <c r="S34" s="112">
        <f t="shared" si="9"/>
        <v>0</v>
      </c>
      <c r="T34" s="112">
        <f t="shared" si="9"/>
        <v>0</v>
      </c>
      <c r="U34" s="112">
        <f t="shared" si="9"/>
        <v>0</v>
      </c>
      <c r="V34" s="112">
        <f t="shared" si="9"/>
        <v>0</v>
      </c>
      <c r="W34" s="112">
        <f t="shared" si="9"/>
        <v>0</v>
      </c>
      <c r="X34" s="112">
        <f t="shared" si="9"/>
        <v>0</v>
      </c>
      <c r="Y34" s="112">
        <f t="shared" si="9"/>
        <v>0</v>
      </c>
      <c r="Z34" s="112">
        <f t="shared" si="9"/>
        <v>0</v>
      </c>
      <c r="AA34" s="112">
        <f t="shared" si="9"/>
        <v>0</v>
      </c>
      <c r="AC34" s="111">
        <f aca="true" t="shared" si="10" ref="AC34:AL34">SUM(AC35:AC36)</f>
        <v>0</v>
      </c>
      <c r="AD34" s="112">
        <f t="shared" si="10"/>
        <v>0</v>
      </c>
      <c r="AE34" s="112">
        <f t="shared" si="10"/>
        <v>0</v>
      </c>
      <c r="AF34" s="112">
        <f t="shared" si="10"/>
        <v>0</v>
      </c>
      <c r="AG34" s="112">
        <f t="shared" si="10"/>
        <v>0</v>
      </c>
      <c r="AH34" s="112">
        <f t="shared" si="10"/>
        <v>0</v>
      </c>
      <c r="AI34" s="112">
        <f t="shared" si="10"/>
        <v>0</v>
      </c>
      <c r="AJ34" s="112">
        <f t="shared" si="10"/>
        <v>0</v>
      </c>
      <c r="AK34" s="112">
        <f t="shared" si="10"/>
        <v>0</v>
      </c>
      <c r="AL34" s="113">
        <f t="shared" si="10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11</v>
      </c>
      <c r="D37" s="115">
        <v>13</v>
      </c>
      <c r="E37" s="115"/>
      <c r="F37" s="72">
        <f>SUM(C37:E37)</f>
        <v>24</v>
      </c>
      <c r="G37" s="115">
        <v>4</v>
      </c>
      <c r="H37" s="49"/>
      <c r="I37" s="115">
        <v>10799.869999999999</v>
      </c>
      <c r="J37" s="115">
        <v>9179.89</v>
      </c>
      <c r="K37" s="115">
        <v>3268.17</v>
      </c>
      <c r="L37" s="115">
        <v>7531.7</v>
      </c>
      <c r="M37" s="115"/>
      <c r="N37" s="80">
        <f>SUM(K37:M37)</f>
        <v>10799.869999999999</v>
      </c>
      <c r="O37" s="115">
        <v>9179.89</v>
      </c>
      <c r="P37" s="115">
        <v>11325.21</v>
      </c>
      <c r="Q37" s="115">
        <v>1698.7799999999997</v>
      </c>
      <c r="R37" s="115"/>
      <c r="S37" s="115"/>
      <c r="T37" s="115"/>
      <c r="U37" s="72">
        <f>SUM(R37:T37)</f>
        <v>0</v>
      </c>
      <c r="V37" s="115"/>
      <c r="W37" s="115"/>
      <c r="X37" s="115"/>
      <c r="Y37" s="72">
        <f>SUM(V37:X37)</f>
        <v>0</v>
      </c>
      <c r="Z37" s="115">
        <v>0</v>
      </c>
      <c r="AA37" s="116">
        <v>0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9</v>
      </c>
      <c r="D38" s="109">
        <v>2</v>
      </c>
      <c r="E38" s="109"/>
      <c r="F38" s="68">
        <f>SUM(C38:E38)</f>
        <v>11</v>
      </c>
      <c r="G38" s="237">
        <v>11</v>
      </c>
      <c r="H38" s="50"/>
      <c r="I38" s="109">
        <v>22946.93</v>
      </c>
      <c r="J38" s="109">
        <v>19504.89</v>
      </c>
      <c r="K38" s="109">
        <v>12187.18</v>
      </c>
      <c r="L38" s="109">
        <v>10759.75</v>
      </c>
      <c r="M38" s="109"/>
      <c r="N38" s="80">
        <f>SUM(K38:M38)</f>
        <v>22946.93</v>
      </c>
      <c r="O38" s="109">
        <v>19504.89</v>
      </c>
      <c r="P38" s="109">
        <v>16588.4</v>
      </c>
      <c r="Q38" s="109">
        <v>2488.2595</v>
      </c>
      <c r="R38" s="109"/>
      <c r="S38" s="109"/>
      <c r="T38" s="109"/>
      <c r="U38" s="68">
        <f>SUM(R38:T38)</f>
        <v>0</v>
      </c>
      <c r="V38" s="109"/>
      <c r="W38" s="109"/>
      <c r="X38" s="109"/>
      <c r="Y38" s="68">
        <f>SUM(V38:X38)</f>
        <v>0</v>
      </c>
      <c r="Z38" s="109">
        <v>-1000</v>
      </c>
      <c r="AA38" s="110">
        <v>-150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113</v>
      </c>
      <c r="D40" s="65">
        <f>SUM(D41:D43)</f>
        <v>0</v>
      </c>
      <c r="E40" s="65">
        <f>SUM(E41:E43)</f>
        <v>0</v>
      </c>
      <c r="F40" s="65">
        <f>SUM(F41:F43)</f>
        <v>113</v>
      </c>
      <c r="G40" s="65">
        <f>SUM(G41:G43)</f>
        <v>96</v>
      </c>
      <c r="H40" s="50"/>
      <c r="I40" s="88">
        <f aca="true" t="shared" si="11" ref="I40:AA40">SUM(I41:I43)</f>
        <v>23279.75</v>
      </c>
      <c r="J40" s="88">
        <f t="shared" si="11"/>
        <v>0</v>
      </c>
      <c r="K40" s="88">
        <f t="shared" si="11"/>
        <v>23279.75</v>
      </c>
      <c r="L40" s="88">
        <f t="shared" si="11"/>
        <v>0</v>
      </c>
      <c r="M40" s="88">
        <f t="shared" si="11"/>
        <v>0</v>
      </c>
      <c r="N40" s="88">
        <f t="shared" si="11"/>
        <v>23279.75</v>
      </c>
      <c r="O40" s="88">
        <f t="shared" si="11"/>
        <v>0</v>
      </c>
      <c r="P40" s="88">
        <v>23394.739999999998</v>
      </c>
      <c r="Q40" s="88">
        <v>23394.739999999998</v>
      </c>
      <c r="R40" s="88">
        <f t="shared" si="11"/>
        <v>0</v>
      </c>
      <c r="S40" s="88">
        <f t="shared" si="11"/>
        <v>0</v>
      </c>
      <c r="T40" s="88">
        <f t="shared" si="11"/>
        <v>0</v>
      </c>
      <c r="U40" s="88">
        <f t="shared" si="11"/>
        <v>0</v>
      </c>
      <c r="V40" s="88">
        <f t="shared" si="11"/>
        <v>0</v>
      </c>
      <c r="W40" s="88">
        <f t="shared" si="11"/>
        <v>0</v>
      </c>
      <c r="X40" s="88">
        <f t="shared" si="11"/>
        <v>0</v>
      </c>
      <c r="Y40" s="88">
        <f t="shared" si="11"/>
        <v>0</v>
      </c>
      <c r="Z40" s="88">
        <f t="shared" si="11"/>
        <v>0</v>
      </c>
      <c r="AA40" s="88">
        <f t="shared" si="11"/>
        <v>0</v>
      </c>
      <c r="AC40" s="87">
        <f aca="true" t="shared" si="12" ref="AC40:AL40">SUM(AC41:AC43)</f>
        <v>0</v>
      </c>
      <c r="AD40" s="88">
        <f t="shared" si="12"/>
        <v>0</v>
      </c>
      <c r="AE40" s="88">
        <f t="shared" si="12"/>
        <v>0</v>
      </c>
      <c r="AF40" s="88">
        <f t="shared" si="12"/>
        <v>0</v>
      </c>
      <c r="AG40" s="88">
        <f t="shared" si="12"/>
        <v>0</v>
      </c>
      <c r="AH40" s="88">
        <f t="shared" si="12"/>
        <v>0</v>
      </c>
      <c r="AI40" s="88">
        <f t="shared" si="12"/>
        <v>0</v>
      </c>
      <c r="AJ40" s="88">
        <f t="shared" si="12"/>
        <v>0</v>
      </c>
      <c r="AK40" s="88">
        <f t="shared" si="12"/>
        <v>0</v>
      </c>
      <c r="AL40" s="89">
        <f t="shared" si="12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113</v>
      </c>
      <c r="D42" s="127"/>
      <c r="E42" s="127"/>
      <c r="F42" s="59">
        <f>SUM(C42:E42)</f>
        <v>113</v>
      </c>
      <c r="G42" s="127">
        <v>96</v>
      </c>
      <c r="H42" s="125"/>
      <c r="I42" s="127">
        <v>23279.75</v>
      </c>
      <c r="J42" s="127"/>
      <c r="K42" s="127">
        <v>23279.75</v>
      </c>
      <c r="L42" s="127"/>
      <c r="M42" s="127"/>
      <c r="N42" s="56">
        <f>SUM(K42:M42)</f>
        <v>23279.75</v>
      </c>
      <c r="O42" s="127"/>
      <c r="P42" s="127">
        <v>23394.739999999998</v>
      </c>
      <c r="Q42" s="127">
        <v>23394.739999999998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/>
      <c r="AA42" s="128"/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/>
      <c r="D43" s="117"/>
      <c r="E43" s="117"/>
      <c r="F43" s="70">
        <f>SUM(C43:E43)</f>
        <v>0</v>
      </c>
      <c r="G43" s="117"/>
      <c r="H43" s="47"/>
      <c r="I43" s="117"/>
      <c r="J43" s="117"/>
      <c r="K43" s="117"/>
      <c r="L43" s="117"/>
      <c r="M43" s="117"/>
      <c r="N43" s="81">
        <f>SUM(K43:M43)</f>
        <v>0</v>
      </c>
      <c r="O43" s="117"/>
      <c r="P43" s="117">
        <v>0</v>
      </c>
      <c r="Q43" s="117">
        <v>0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/>
      <c r="AA43" s="118"/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157</v>
      </c>
      <c r="D45" s="69">
        <f>SUM(D46:D48)</f>
        <v>33</v>
      </c>
      <c r="E45" s="69">
        <f>SUM(E46:E48)</f>
        <v>0</v>
      </c>
      <c r="F45" s="69">
        <f>SUM(F46:F48)</f>
        <v>190</v>
      </c>
      <c r="G45" s="69">
        <f>SUM(G46:G48)</f>
        <v>119</v>
      </c>
      <c r="H45" s="50"/>
      <c r="I45" s="112">
        <f aca="true" t="shared" si="13" ref="I45:AA45">SUM(I46:I48)</f>
        <v>267789.02999999997</v>
      </c>
      <c r="J45" s="112">
        <f t="shared" si="13"/>
        <v>0</v>
      </c>
      <c r="K45" s="112">
        <f t="shared" si="13"/>
        <v>238513.05</v>
      </c>
      <c r="L45" s="112">
        <f t="shared" si="13"/>
        <v>29275.98</v>
      </c>
      <c r="M45" s="112">
        <f t="shared" si="13"/>
        <v>0</v>
      </c>
      <c r="N45" s="112">
        <f t="shared" si="13"/>
        <v>267789.02999999997</v>
      </c>
      <c r="O45" s="112">
        <f t="shared" si="13"/>
        <v>0</v>
      </c>
      <c r="P45" s="112">
        <v>434339.73</v>
      </c>
      <c r="Q45" s="112">
        <v>434339.73</v>
      </c>
      <c r="R45" s="112">
        <f t="shared" si="13"/>
        <v>0</v>
      </c>
      <c r="S45" s="112">
        <f t="shared" si="13"/>
        <v>0</v>
      </c>
      <c r="T45" s="112">
        <f t="shared" si="13"/>
        <v>0</v>
      </c>
      <c r="U45" s="112">
        <f t="shared" si="13"/>
        <v>0</v>
      </c>
      <c r="V45" s="112">
        <f t="shared" si="13"/>
        <v>0</v>
      </c>
      <c r="W45" s="112">
        <f t="shared" si="13"/>
        <v>0</v>
      </c>
      <c r="X45" s="112">
        <f t="shared" si="13"/>
        <v>0</v>
      </c>
      <c r="Y45" s="112">
        <f t="shared" si="13"/>
        <v>0</v>
      </c>
      <c r="Z45" s="112">
        <f t="shared" si="13"/>
        <v>0</v>
      </c>
      <c r="AA45" s="112">
        <f t="shared" si="13"/>
        <v>0</v>
      </c>
      <c r="AC45" s="111">
        <f aca="true" t="shared" si="14" ref="AC45:AL45">SUM(AC46:AC48)</f>
        <v>0</v>
      </c>
      <c r="AD45" s="112">
        <f t="shared" si="14"/>
        <v>0</v>
      </c>
      <c r="AE45" s="112">
        <f t="shared" si="14"/>
        <v>0</v>
      </c>
      <c r="AF45" s="112">
        <f t="shared" si="14"/>
        <v>0</v>
      </c>
      <c r="AG45" s="112">
        <f t="shared" si="14"/>
        <v>0</v>
      </c>
      <c r="AH45" s="112">
        <f t="shared" si="14"/>
        <v>0</v>
      </c>
      <c r="AI45" s="112">
        <f t="shared" si="14"/>
        <v>0</v>
      </c>
      <c r="AJ45" s="112">
        <f t="shared" si="14"/>
        <v>0</v>
      </c>
      <c r="AK45" s="112">
        <f t="shared" si="14"/>
        <v>0</v>
      </c>
      <c r="AL45" s="113">
        <f t="shared" si="14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/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157</v>
      </c>
      <c r="D48" s="117">
        <v>33</v>
      </c>
      <c r="E48" s="117"/>
      <c r="F48" s="70">
        <f>SUM(C48:E48)</f>
        <v>190</v>
      </c>
      <c r="G48" s="117">
        <v>119</v>
      </c>
      <c r="H48" s="125"/>
      <c r="I48" s="117">
        <v>267789.02999999997</v>
      </c>
      <c r="J48" s="117"/>
      <c r="K48" s="117">
        <v>238513.05</v>
      </c>
      <c r="L48" s="117">
        <v>29275.98</v>
      </c>
      <c r="M48" s="117"/>
      <c r="N48" s="81">
        <f>SUM(K48:M48)</f>
        <v>267789.02999999997</v>
      </c>
      <c r="O48" s="117"/>
      <c r="P48" s="117">
        <v>434339.73</v>
      </c>
      <c r="Q48" s="117">
        <v>434339.73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/>
      <c r="AA48" s="118"/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57" t="s">
        <v>69</v>
      </c>
      <c r="B50" s="258"/>
      <c r="C50" s="37">
        <f>C11+C16+C17+C20+C21+C24+C28+C29+C30+C33+C34+C37+C38+C39+C40+C44+C45+C49</f>
        <v>8918</v>
      </c>
      <c r="D50" s="15">
        <f aca="true" t="shared" si="15" ref="D50:AL50">D11+D16+D17+D20+D21+D24+D28+D29+D30+D33+D34+D37+D38+D39+D40+D44+D45+D49</f>
        <v>658065</v>
      </c>
      <c r="E50" s="15">
        <f t="shared" si="15"/>
        <v>45723</v>
      </c>
      <c r="F50" s="15">
        <f t="shared" si="15"/>
        <v>712706</v>
      </c>
      <c r="G50" s="15">
        <f t="shared" si="15"/>
        <v>127407</v>
      </c>
      <c r="H50" s="15">
        <f t="shared" si="15"/>
        <v>335449</v>
      </c>
      <c r="I50" s="15">
        <f>I11+I16+I17+I20+I21+I24+I28+I29+I30+I33+I34+I37+I38+I39+I40+I44+I45+I49</f>
        <v>16205764.969999999</v>
      </c>
      <c r="J50" s="15">
        <f>J11+J16+J17+J20+J21+J24+J28+J29+J30+J33+J34+J37+J38+J39+J40+J44+J45+J49</f>
        <v>1358345.0699999998</v>
      </c>
      <c r="K50" s="15">
        <f t="shared" si="15"/>
        <v>602609.49</v>
      </c>
      <c r="L50" s="15">
        <f t="shared" si="15"/>
        <v>3407388.15</v>
      </c>
      <c r="M50" s="15">
        <f t="shared" si="15"/>
        <v>12157412.08</v>
      </c>
      <c r="N50" s="15">
        <f t="shared" si="15"/>
        <v>16167409.719999997</v>
      </c>
      <c r="O50" s="15">
        <f t="shared" si="15"/>
        <v>1358345.0699999998</v>
      </c>
      <c r="P50" s="15">
        <f t="shared" si="15"/>
        <v>13285030.92</v>
      </c>
      <c r="Q50" s="15">
        <f t="shared" si="15"/>
        <v>11793849.599499999</v>
      </c>
      <c r="R50" s="15">
        <f t="shared" si="15"/>
        <v>47090.06</v>
      </c>
      <c r="S50" s="15">
        <f t="shared" si="15"/>
        <v>1263254.4300000002</v>
      </c>
      <c r="T50" s="15">
        <f t="shared" si="15"/>
        <v>8537615.34</v>
      </c>
      <c r="U50" s="15">
        <f t="shared" si="15"/>
        <v>9847959.83</v>
      </c>
      <c r="V50" s="15">
        <f>V11+V16+V17+V20+V21+V24+V28+V29+V30+V33+V34+V37+V38+V39+V40+V44+V45+V49</f>
        <v>22421.28</v>
      </c>
      <c r="W50" s="15">
        <f t="shared" si="15"/>
        <v>491620.90000000014</v>
      </c>
      <c r="X50" s="15">
        <f t="shared" si="15"/>
        <v>8355931.45</v>
      </c>
      <c r="Y50" s="15">
        <f t="shared" si="15"/>
        <v>8869973.63</v>
      </c>
      <c r="Z50" s="15">
        <f t="shared" si="15"/>
        <v>9136730.17</v>
      </c>
      <c r="AA50" s="16">
        <f t="shared" si="15"/>
        <v>8383986.146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5:25" ht="15">
      <c r="E52" s="234"/>
      <c r="F52" s="234"/>
      <c r="G52" s="234"/>
      <c r="K52" s="234"/>
      <c r="L52" s="234"/>
      <c r="M52" s="234"/>
      <c r="N52" s="234"/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spans="24:25" ht="15">
      <c r="X55" s="234"/>
      <c r="Y55" s="234"/>
    </row>
    <row r="56" ht="15">
      <c r="Y56" s="234"/>
    </row>
    <row r="57" spans="24:25" ht="15">
      <c r="X57" s="234"/>
      <c r="Y57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 F25:F26 F28 R47:T48 V13:W13 Y14 Y15 Y35:Y39 Y23 Y28:Y29 V12:W12 Y12 Y13 Y41:Y44 Y46:Y48 F23" unlockedFormula="1"/>
    <ignoredError sqref="N31:N33 T31:U33 R19 R18:S18 U45" formula="1"/>
    <ignoredError sqref="F24 U23 U25:U28 N23 N25:N26 N27:N28 N13:O16 U16 U22 U47:U48 U38:U39 N37:N39 U12 U15 U14 U13 U20 U19 U18 N20 U44 U41:U43 N44 N19 N18 N41:N43 R17" formula="1" unlockedFormula="1"/>
    <ignoredError sqref="N22 L11:O11 L13:M15 U37 U46 U49:Y49 Y17" formulaRange="1"/>
    <ignoredError sqref="U23 U25:U28 N23 N25:N26 N27:N28 N13:O16 U16 U22 U47:U48 U38:U39 N37:N39 U12 U15 U14 U13" formulaRange="1" unlockedFormula="1"/>
    <ignoredError sqref="U20 U19 U18 N20 U44 U41:U43 N44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Vaso</cp:lastModifiedBy>
  <cp:lastPrinted>2017-10-18T12:38:28Z</cp:lastPrinted>
  <dcterms:created xsi:type="dcterms:W3CDTF">1996-10-14T23:33:28Z</dcterms:created>
  <dcterms:modified xsi:type="dcterms:W3CDTF">2022-11-18T16:13:29Z</dcterms:modified>
  <cp:category/>
  <cp:version/>
  <cp:contentType/>
  <cp:contentStatus/>
</cp:coreProperties>
</file>