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40" windowHeight="1224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<sst xmlns="http://schemas.openxmlformats.org/spreadsheetml/2006/main" count="330" uniqueCount="246">
  <si>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</si>
  <si>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</si>
  <si>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</si>
  <si>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</si>
  <si>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</si>
  <si>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</si>
  <si>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</si>
  <si>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</si>
  <si>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</si>
  <si>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</si>
  <si>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</si>
  <si>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</si>
  <si>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</si>
  <si>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</si>
  <si>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</si>
  <si>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</si>
  <si>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</si>
  <si>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</si>
  <si>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</si>
  <si>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</si>
  <si>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</si>
  <si>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</si>
  <si>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</si>
  <si>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</si>
  <si>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</si>
  <si>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</si>
  <si>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</si>
  <si>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</si>
  <si>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</si>
  <si>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</si>
  <si>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</si>
  <si>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</si>
  <si>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</si>
  <si>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</si>
  <si>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</si>
  <si>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</si>
  <si>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</si>
  <si>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</si>
  <si>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</si>
  <si>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</si>
  <si>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</si>
  <si>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</si>
  <si>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</si>
  <si>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</si>
  <si>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</si>
  <si>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</si>
  <si>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</si>
  <si>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</si>
  <si>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</si>
  <si>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</si>
  <si>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</si>
  <si>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</si>
  <si>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</si>
  <si>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</si>
  <si>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</si>
  <si>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</si>
  <si>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</si>
  <si>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</si>
  <si>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</si>
  <si>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</si>
  <si>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</si>
  <si>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</si>
  <si>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</si>
  <si>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</si>
  <si>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</si>
  <si>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</si>
  <si>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</si>
  <si>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</si>
  <si>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</si>
  <si>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</si>
  <si>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</si>
  <si>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</si>
  <si>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</si>
  <si>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</si>
  <si>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</si>
  <si>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</si>
  <si>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</si>
  <si>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</si>
  <si>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</si>
  <si>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</si>
  <si>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</si>
  <si>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</si>
  <si>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</si>
  <si>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</si>
  <si>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</si>
  <si>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</si>
  <si>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</si>
  <si>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</si>
  <si>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</si>
  <si>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</si>
  <si>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</si>
  <si>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</si>
  <si>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</si>
  <si>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</si>
  <si>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</si>
  <si>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</si>
  <si>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</si>
  <si>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</si>
  <si>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</si>
  <si>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</si>
  <si>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</si>
  <si>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</si>
  <si>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</si>
  <si>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</si>
  <si>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</si>
  <si>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</si>
  <si>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</si>
  <si>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</si>
  <si>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</si>
  <si>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</si>
  <si>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</si>
  <si>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</si>
  <si>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</si>
  <si>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</si>
  <si>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</si>
  <si>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</si>
  <si>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</si>
  <si>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</si>
  <si>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</si>
  <si>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</si>
  <si>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</si>
  <si>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</si>
  <si>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</si>
  <si>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</si>
  <si>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</si>
  <si>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</si>
  <si>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</si>
  <si>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</si>
  <si>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</si>
  <si>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</si>
  <si>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</si>
  <si>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</si>
  <si>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</si>
  <si>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</si>
  <si>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</si>
  <si>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</si>
  <si>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</si>
  <si>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</si>
  <si>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</si>
  <si>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</si>
  <si>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</si>
  <si>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</si>
  <si>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</si>
  <si>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</si>
  <si>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</si>
  <si>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</si>
  <si>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</si>
  <si>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</si>
  <si>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</si>
  <si>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</si>
  <si>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</si>
  <si>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</si>
  <si>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</si>
  <si>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</si>
  <si>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</si>
  <si>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</si>
  <si>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</si>
  <si>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</si>
  <si>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</si>
  <si>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</si>
  <si>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</si>
  <si>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</si>
  <si>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</si>
  <si>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</si>
  <si>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</si>
  <si>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</si>
  <si>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</si>
  <si>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</si>
  <si>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</si>
  <si>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</si>
  <si>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</si>
  <si>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</si>
  <si>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</si>
  <si>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</si>
  <si>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</si>
  <si>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</si>
  <si>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</si>
  <si>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</si>
  <si>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</si>
  <si>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</si>
  <si>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</si>
  <si>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</si>
  <si>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</si>
  <si>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</si>
  <si>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</si>
  <si>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</si>
  <si>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</si>
  <si>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</si>
  <si>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</si>
  <si>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</si>
  <si>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</si>
  <si>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</si>
  <si>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</si>
  <si>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</si>
  <si>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</si>
  <si>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</si>
  <si>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</si>
  <si>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</si>
  <si>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</si>
  <si>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</si>
  <si>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</si>
  <si>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</si>
  <si>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</si>
  <si>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</si>
  <si>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</si>
  <si>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</si>
  <si>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</si>
  <si>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</si>
  <si>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</si>
  <si>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</si>
  <si>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</si>
  <si>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</si>
  <si>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</si>
  <si>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</si>
  <si>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</si>
  <si>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</si>
  <si>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</si>
  <si>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</si>
  <si>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</si>
  <si>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</si>
  <si>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</si>
  <si>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</si>
  <si>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</si>
  <si>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</si>
  <si>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</si>
  <si>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</si>
  <si>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</si>
  <si>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</si>
  <si>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</si>
  <si>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</si>
  <si>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</si>
  <si>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</si>
  <si>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</si>
  <si>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</si>
  <si>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</si>
  <si>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</si>
  <si>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</si>
  <si>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</si>
  <si>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</si>
  <si>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</si>
  <si>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</si>
  <si>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</si>
  <si>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</si>
  <si>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საანგარიშო პერიოდი:  01/01/2019-31/12/2019</t>
  </si>
  <si>
    <t>ანგარიშგების თარიღი: 31/12/2019</t>
  </si>
  <si>
    <t>ანგარიშგების პერიოდი:  01/01/2019-31/12/2019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</si>
</sst>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165" fontId="3" fillId="56" borderId="67" xfId="175" applyNumberFormat="1" applyFont="1" applyFill="1" applyBorder="1" applyAlignment="1">
      <alignment horizontal="right" vertical="center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4" xfId="274" applyNumberFormat="1" applyFont="1" applyFill="1" applyBorder="1" applyAlignment="1">
      <alignment vertical="center"/>
    </xf>
    <xf numFmtId="165" fontId="78" fillId="0" borderId="41" xfId="274" applyNumberFormat="1" applyFont="1" applyFill="1" applyBorder="1" applyAlignment="1">
      <alignment vertical="center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0" activePane="bottomLeft" state="frozen"/>
      <selection pane="topLeft" activeCell="A1" sqref="A1"/>
      <selection pane="bottomLeft" activeCell="N31" sqref="N31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5" s="228" customFormat="1" ht="15">
      <c r="B3" s="241" t="s">
        <v>244</v>
      </c>
      <c r="C3" s="241"/>
      <c r="D3" s="241"/>
      <c r="E3" s="241"/>
    </row>
    <row r="4" spans="2:3" ht="15">
      <c r="B4" s="137"/>
      <c r="C4" s="137"/>
    </row>
    <row r="5" spans="2:5" ht="18" customHeight="1">
      <c r="B5" s="138"/>
      <c r="C5" s="242" t="s">
        <v>84</v>
      </c>
      <c r="D5" s="243"/>
      <c r="E5" s="243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4" t="s">
        <v>89</v>
      </c>
      <c r="D9" s="244"/>
      <c r="E9" s="244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388167.19999999995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4920664.32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2914819.5400000038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1590319.059999999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570017.23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254331.53999999998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3932.04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54555.759999999995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10696806.690000001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4" t="s">
        <v>127</v>
      </c>
      <c r="D30" s="244"/>
      <c r="E30" s="244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2373656.87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1519426.32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74583.83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69583.98000000001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85362.45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455978.07999999996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4578591.53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4" t="s">
        <v>150</v>
      </c>
      <c r="D43" s="244"/>
      <c r="E43" s="244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3180100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1683410.51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1254704.65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6118215.16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10696806.690000001</v>
      </c>
    </row>
    <row r="52" s="179" customFormat="1" ht="15"/>
    <row r="53" s="179" customFormat="1" ht="15"/>
    <row r="54" spans="3:5" ht="15">
      <c r="C54" s="245"/>
      <c r="D54" s="245"/>
      <c r="E54" s="245"/>
    </row>
    <row r="55" spans="3:5" ht="15">
      <c r="C55" s="240"/>
      <c r="D55" s="240"/>
      <c r="E55" s="240"/>
    </row>
    <row r="56" spans="3:5" ht="15">
      <c r="C56" s="245"/>
      <c r="D56" s="245"/>
      <c r="E56" s="245"/>
    </row>
    <row r="57" spans="3:5" ht="15">
      <c r="C57" s="240"/>
      <c r="D57" s="240"/>
      <c r="E57" s="240"/>
    </row>
    <row r="58" spans="3:5" ht="15" customHeight="1">
      <c r="C58" s="245"/>
      <c r="D58" s="245"/>
      <c r="E58" s="245"/>
    </row>
    <row r="59" spans="3:5" ht="15">
      <c r="C59" s="240"/>
      <c r="D59" s="240"/>
      <c r="E59" s="240"/>
    </row>
  </sheetData>
  <sheetProtection/>
  <mergeCells count="11">
    <mergeCell ref="C56:E56"/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41" activePane="bottomLeft" state="frozen"/>
      <selection pane="topLeft" activeCell="C120" sqref="C120"/>
      <selection pane="bottomLeft" activeCell="B4" sqref="B4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5" ht="15" customHeight="1">
      <c r="B2" s="248" t="s">
        <v>245</v>
      </c>
      <c r="C2" s="248"/>
      <c r="D2" s="248"/>
      <c r="E2" s="248"/>
    </row>
    <row r="3" ht="15" customHeight="1"/>
    <row r="4" spans="4:5" s="182" customFormat="1" ht="12.75" customHeight="1">
      <c r="D4" s="249" t="s">
        <v>167</v>
      </c>
      <c r="E4" s="249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6" t="s">
        <v>168</v>
      </c>
      <c r="D8" s="246"/>
      <c r="E8" s="246"/>
    </row>
    <row r="9" spans="2:5" ht="15" customHeight="1">
      <c r="B9" s="188" t="s">
        <v>90</v>
      </c>
      <c r="C9" s="189">
        <v>1</v>
      </c>
      <c r="D9" s="190" t="s">
        <v>169</v>
      </c>
      <c r="E9" s="191">
        <v>8675252.7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1516236.3000000003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-4184170.91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55642.59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11398829.899999999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10303617.930000002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1186830.6799999992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-358932.96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-110695.7300000001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81711.58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8786838.440000001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442033.18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3054024.6399999973</v>
      </c>
    </row>
    <row r="23" spans="3:5" ht="9" customHeight="1">
      <c r="C23" s="165"/>
      <c r="D23" s="202"/>
      <c r="E23" s="167"/>
    </row>
    <row r="24" spans="3:5" ht="15" customHeight="1" thickBot="1">
      <c r="C24" s="246" t="s">
        <v>183</v>
      </c>
      <c r="D24" s="246"/>
      <c r="E24" s="246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0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0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0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>
        <v>0</v>
      </c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0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>
        <v>0</v>
      </c>
    </row>
    <row r="31" spans="2:5" ht="15" customHeight="1">
      <c r="B31" s="192" t="s">
        <v>130</v>
      </c>
      <c r="C31" s="193">
        <v>21</v>
      </c>
      <c r="D31" s="194" t="s">
        <v>185</v>
      </c>
      <c r="E31" s="195">
        <v>0</v>
      </c>
    </row>
    <row r="32" spans="2:5" ht="15" customHeight="1">
      <c r="B32" s="192" t="s">
        <v>132</v>
      </c>
      <c r="C32" s="193">
        <v>22</v>
      </c>
      <c r="D32" s="196" t="s">
        <v>176</v>
      </c>
      <c r="E32" s="195">
        <v>0</v>
      </c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0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0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3054024.6399999973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6" t="s">
        <v>194</v>
      </c>
      <c r="E45" s="246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6" t="s">
        <v>199</v>
      </c>
      <c r="D51" s="246"/>
      <c r="E51" s="246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547202.5199999999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0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547202.5199999999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7" t="s">
        <v>215</v>
      </c>
      <c r="D63" s="247"/>
      <c r="E63" s="247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1254073.9500000002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515572.46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23253.36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51410.63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35506.87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-245286.79000000004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1476123.099999997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6">
        <f>E72*0.15</f>
        <v>221418.46499999956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1254704.6349999974</v>
      </c>
    </row>
    <row r="75" ht="15">
      <c r="D75" s="222"/>
    </row>
    <row r="76" spans="3:5" ht="15">
      <c r="C76" s="245"/>
      <c r="D76" s="245"/>
      <c r="E76" s="245"/>
    </row>
    <row r="77" spans="3:5" ht="15">
      <c r="C77" s="240"/>
      <c r="D77" s="240"/>
      <c r="E77" s="240"/>
    </row>
    <row r="78" spans="3:5" ht="15">
      <c r="C78" s="245"/>
      <c r="D78" s="245"/>
      <c r="E78" s="245"/>
    </row>
    <row r="79" spans="3:5" ht="15">
      <c r="C79" s="240"/>
      <c r="D79" s="240"/>
      <c r="E79" s="240"/>
    </row>
    <row r="80" spans="3:5" ht="15">
      <c r="C80" s="245"/>
      <c r="D80" s="245"/>
      <c r="E80" s="245"/>
    </row>
    <row r="81" spans="3:5" ht="15">
      <c r="C81" s="240"/>
      <c r="D81" s="240"/>
      <c r="E81" s="240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5"/>
  <sheetViews>
    <sheetView zoomScale="85" zoomScaleNormal="85" zoomScaleSheetLayoutView="50" zoomScalePageLayoutView="0" workbookViewId="0" topLeftCell="A1">
      <selection activeCell="E4" sqref="E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10.42187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8.8515625" style="5" customWidth="1"/>
    <col min="12" max="12" width="10.421875" style="5" customWidth="1"/>
    <col min="13" max="13" width="11.00390625" style="5" customWidth="1"/>
    <col min="14" max="14" width="10.7109375" style="5" customWidth="1"/>
    <col min="15" max="15" width="10.421875" style="5" customWidth="1"/>
    <col min="16" max="16" width="11.28125" style="5" customWidth="1"/>
    <col min="17" max="18" width="10.28125" style="5" customWidth="1"/>
    <col min="19" max="19" width="9.140625" style="5" customWidth="1"/>
    <col min="20" max="20" width="9.8515625" style="5" customWidth="1"/>
    <col min="21" max="21" width="12.140625" style="5" customWidth="1"/>
    <col min="22" max="22" width="10.421875" style="5" customWidth="1"/>
    <col min="23" max="23" width="10.57421875" style="5" bestFit="1" customWidth="1"/>
    <col min="24" max="24" width="10.28125" style="5" customWidth="1"/>
    <col min="25" max="25" width="11.140625" style="5" customWidth="1"/>
    <col min="26" max="26" width="11.7109375" style="5" customWidth="1"/>
    <col min="27" max="27" width="10.281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4" t="s">
        <v>236</v>
      </c>
      <c r="B1" s="254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8" ht="15">
      <c r="A4" s="227" t="s">
        <v>243</v>
      </c>
      <c r="C4" s="135"/>
      <c r="D4" s="135"/>
      <c r="E4" s="135"/>
      <c r="F4" s="135"/>
      <c r="G4" s="135"/>
      <c r="H4" s="135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8" t="s">
        <v>82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C6" s="270" t="s">
        <v>83</v>
      </c>
      <c r="AD6" s="270"/>
      <c r="AE6" s="270"/>
      <c r="AF6" s="270"/>
      <c r="AG6" s="270"/>
      <c r="AH6" s="270"/>
      <c r="AI6" s="270"/>
      <c r="AJ6" s="270"/>
      <c r="AK6" s="270"/>
      <c r="AL6" s="270"/>
    </row>
    <row r="7" spans="1:38" ht="15.75" customHeight="1" thickBot="1">
      <c r="A7" s="135"/>
      <c r="B7" s="135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C7" s="271"/>
      <c r="AD7" s="271"/>
      <c r="AE7" s="271"/>
      <c r="AF7" s="271"/>
      <c r="AG7" s="271"/>
      <c r="AH7" s="271"/>
      <c r="AI7" s="271"/>
      <c r="AJ7" s="271"/>
      <c r="AK7" s="271"/>
      <c r="AL7" s="271"/>
    </row>
    <row r="8" spans="1:38" s="1" customFormat="1" ht="89.25" customHeight="1">
      <c r="A8" s="255" t="s">
        <v>23</v>
      </c>
      <c r="B8" s="258" t="s">
        <v>70</v>
      </c>
      <c r="C8" s="262" t="s">
        <v>22</v>
      </c>
      <c r="D8" s="252"/>
      <c r="E8" s="252"/>
      <c r="F8" s="252"/>
      <c r="G8" s="252"/>
      <c r="H8" s="263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58"/>
      <c r="AC8" s="274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58"/>
    </row>
    <row r="9" spans="1:38" s="1" customFormat="1" ht="50.25" customHeight="1">
      <c r="A9" s="256"/>
      <c r="B9" s="259"/>
      <c r="C9" s="261" t="s">
        <v>15</v>
      </c>
      <c r="D9" s="253"/>
      <c r="E9" s="253"/>
      <c r="F9" s="253"/>
      <c r="G9" s="12" t="s">
        <v>16</v>
      </c>
      <c r="H9" s="264"/>
      <c r="I9" s="250" t="s">
        <v>0</v>
      </c>
      <c r="J9" s="250" t="s">
        <v>1</v>
      </c>
      <c r="K9" s="253" t="s">
        <v>0</v>
      </c>
      <c r="L9" s="253"/>
      <c r="M9" s="253"/>
      <c r="N9" s="253"/>
      <c r="O9" s="12" t="s">
        <v>1</v>
      </c>
      <c r="P9" s="250" t="s">
        <v>80</v>
      </c>
      <c r="Q9" s="250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0" t="s">
        <v>17</v>
      </c>
      <c r="AA9" s="272" t="s">
        <v>18</v>
      </c>
      <c r="AC9" s="27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72" t="s">
        <v>18</v>
      </c>
    </row>
    <row r="10" spans="1:38" s="1" customFormat="1" ht="102.75" customHeight="1" thickBot="1">
      <c r="A10" s="257"/>
      <c r="B10" s="260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5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73"/>
      <c r="AC10" s="276"/>
      <c r="AD10" s="251"/>
      <c r="AE10" s="251"/>
      <c r="AF10" s="251"/>
      <c r="AG10" s="251"/>
      <c r="AH10" s="251"/>
      <c r="AI10" s="251"/>
      <c r="AJ10" s="251"/>
      <c r="AK10" s="251"/>
      <c r="AL10" s="273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46"/>
      <c r="I11" s="88">
        <f t="shared" si="0"/>
        <v>0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0</v>
      </c>
      <c r="N11" s="74">
        <f>SUM(N12:N15)</f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0</v>
      </c>
      <c r="S11" s="88">
        <f t="shared" si="0"/>
        <v>0</v>
      </c>
      <c r="T11" s="88">
        <f t="shared" si="0"/>
        <v>0</v>
      </c>
      <c r="U11" s="65">
        <f t="shared" si="0"/>
        <v>0</v>
      </c>
      <c r="V11" s="88">
        <f t="shared" si="0"/>
        <v>0</v>
      </c>
      <c r="W11" s="88">
        <f t="shared" si="0"/>
        <v>0</v>
      </c>
      <c r="X11" s="88">
        <f t="shared" si="0"/>
        <v>0</v>
      </c>
      <c r="Y11" s="65">
        <f>SUM(Y12:Y15)</f>
        <v>0</v>
      </c>
      <c r="Z11" s="88">
        <f t="shared" si="0"/>
        <v>0</v>
      </c>
      <c r="AA11" s="89">
        <f t="shared" si="0"/>
        <v>0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/>
      <c r="F12" s="61">
        <f>SUM(C12:E12)</f>
        <v>0</v>
      </c>
      <c r="G12" s="91"/>
      <c r="H12" s="45"/>
      <c r="I12" s="91"/>
      <c r="J12" s="91"/>
      <c r="K12" s="91"/>
      <c r="L12" s="91"/>
      <c r="M12" s="91"/>
      <c r="N12" s="75">
        <f>SUM(K12:M12)</f>
        <v>0</v>
      </c>
      <c r="O12" s="91"/>
      <c r="P12" s="91"/>
      <c r="Q12" s="91"/>
      <c r="R12" s="91"/>
      <c r="S12" s="91"/>
      <c r="T12" s="91"/>
      <c r="U12" s="61">
        <f>SUM(R12:T12)</f>
        <v>0</v>
      </c>
      <c r="V12" s="91"/>
      <c r="W12" s="91"/>
      <c r="X12" s="91"/>
      <c r="Y12" s="61">
        <f>SUM(V12:X12)</f>
        <v>0</v>
      </c>
      <c r="Z12" s="91"/>
      <c r="AA12" s="92"/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/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/>
      <c r="Q13" s="94"/>
      <c r="R13" s="94"/>
      <c r="S13" s="94"/>
      <c r="T13" s="94"/>
      <c r="U13" s="62">
        <f>SUM(R13:T13)</f>
        <v>0</v>
      </c>
      <c r="V13" s="94"/>
      <c r="W13" s="94"/>
      <c r="X13" s="94"/>
      <c r="Y13" s="62">
        <f>SUM(V13:X13)</f>
        <v>0</v>
      </c>
      <c r="Z13" s="94"/>
      <c r="AA13" s="95"/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/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/>
      <c r="Q14" s="94"/>
      <c r="R14" s="94"/>
      <c r="S14" s="94"/>
      <c r="T14" s="94"/>
      <c r="U14" s="62">
        <f>SUM(R14:T14)</f>
        <v>0</v>
      </c>
      <c r="V14" s="94"/>
      <c r="W14" s="237"/>
      <c r="X14" s="94"/>
      <c r="Y14" s="62">
        <f>SUM(V14:X14)</f>
        <v>0</v>
      </c>
      <c r="Z14" s="94"/>
      <c r="AA14" s="95"/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/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/>
      <c r="Q15" s="97"/>
      <c r="R15" s="97"/>
      <c r="S15" s="97"/>
      <c r="T15" s="97"/>
      <c r="U15" s="63">
        <f>SUM(R15:T15)</f>
        <v>0</v>
      </c>
      <c r="V15" s="97"/>
      <c r="W15" s="97"/>
      <c r="X15" s="97"/>
      <c r="Y15" s="238">
        <f>SUM(V15:X15)</f>
        <v>0</v>
      </c>
      <c r="Z15" s="97"/>
      <c r="AA15" s="98"/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>
        <v>20</v>
      </c>
      <c r="D16" s="100">
        <v>481</v>
      </c>
      <c r="E16" s="100">
        <v>1249</v>
      </c>
      <c r="F16" s="64">
        <f>SUM(C16:E16)</f>
        <v>1750</v>
      </c>
      <c r="G16" s="100">
        <v>83</v>
      </c>
      <c r="H16" s="46"/>
      <c r="I16" s="100">
        <v>11425.5</v>
      </c>
      <c r="J16" s="100"/>
      <c r="K16" s="100">
        <v>178</v>
      </c>
      <c r="L16" s="100">
        <v>8265</v>
      </c>
      <c r="M16" s="100">
        <v>2974.5</v>
      </c>
      <c r="N16" s="78">
        <f>SUM(K16:M16)</f>
        <v>11417.5</v>
      </c>
      <c r="O16" s="100"/>
      <c r="P16" s="100">
        <v>13760.6</v>
      </c>
      <c r="Q16" s="100">
        <v>13760.6</v>
      </c>
      <c r="R16" s="100"/>
      <c r="S16" s="100"/>
      <c r="T16" s="100">
        <v>42.37</v>
      </c>
      <c r="U16" s="64">
        <f>SUM(R16:T16)</f>
        <v>42.37</v>
      </c>
      <c r="V16" s="100"/>
      <c r="W16" s="100"/>
      <c r="X16" s="100">
        <v>42.37</v>
      </c>
      <c r="Y16" s="239">
        <f>SUM(V16:X16)</f>
        <v>42.37</v>
      </c>
      <c r="Z16" s="100">
        <v>1.8500000000000156</v>
      </c>
      <c r="AA16" s="101">
        <v>1.8500000000000156</v>
      </c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88">
        <f>SUM(C18:C19)</f>
        <v>988</v>
      </c>
      <c r="D17" s="88">
        <f>SUM(D18:D19)</f>
        <v>249</v>
      </c>
      <c r="E17" s="88">
        <f>SUM(E18:E19)</f>
        <v>4346</v>
      </c>
      <c r="F17" s="65">
        <f>SUM(F18:F19)</f>
        <v>5583</v>
      </c>
      <c r="G17" s="65">
        <f>SUM(G18:G19)</f>
        <v>1576</v>
      </c>
      <c r="H17" s="49"/>
      <c r="I17" s="88">
        <f aca="true" t="shared" si="1" ref="I17:X17">SUM(I18:I19)</f>
        <v>65944.14</v>
      </c>
      <c r="J17" s="88">
        <f t="shared" si="1"/>
        <v>20690.22</v>
      </c>
      <c r="K17" s="88">
        <f t="shared" si="1"/>
        <v>22492.52</v>
      </c>
      <c r="L17" s="88">
        <f t="shared" si="1"/>
        <v>5889.639999999999</v>
      </c>
      <c r="M17" s="88">
        <f t="shared" si="1"/>
        <v>33533.86</v>
      </c>
      <c r="N17" s="74">
        <f t="shared" si="1"/>
        <v>61916.020000000004</v>
      </c>
      <c r="O17" s="74">
        <f t="shared" si="1"/>
        <v>19959.61</v>
      </c>
      <c r="P17" s="74">
        <f t="shared" si="1"/>
        <v>59593.3</v>
      </c>
      <c r="Q17" s="74">
        <f t="shared" si="1"/>
        <v>40570.740000000005</v>
      </c>
      <c r="R17" s="74">
        <f t="shared" si="1"/>
        <v>0</v>
      </c>
      <c r="S17" s="74">
        <f t="shared" si="1"/>
        <v>0</v>
      </c>
      <c r="T17" s="74">
        <f t="shared" si="1"/>
        <v>342.25</v>
      </c>
      <c r="U17" s="88">
        <f t="shared" si="1"/>
        <v>342.25</v>
      </c>
      <c r="V17" s="88">
        <f t="shared" si="1"/>
        <v>0</v>
      </c>
      <c r="W17" s="88">
        <f t="shared" si="1"/>
        <v>0</v>
      </c>
      <c r="X17" s="88">
        <f t="shared" si="1"/>
        <v>102.66999999999999</v>
      </c>
      <c r="Y17" s="88">
        <f>SUM(Y18:Y19)</f>
        <v>102.66999999999999</v>
      </c>
      <c r="Z17" s="88">
        <f>SUM(Z18:Z19)</f>
        <v>1000.5900000000001</v>
      </c>
      <c r="AA17" s="88">
        <f>SUM(AA18:AA19)</f>
        <v>761.0100000000001</v>
      </c>
      <c r="AC17" s="87">
        <f aca="true" t="shared" si="2" ref="AC17:AL17">SUM(AC18:AC19)</f>
        <v>0</v>
      </c>
      <c r="AD17" s="88">
        <f t="shared" si="2"/>
        <v>0</v>
      </c>
      <c r="AE17" s="88">
        <f t="shared" si="2"/>
        <v>0</v>
      </c>
      <c r="AF17" s="88">
        <f t="shared" si="2"/>
        <v>0</v>
      </c>
      <c r="AG17" s="88">
        <f t="shared" si="2"/>
        <v>0</v>
      </c>
      <c r="AH17" s="88">
        <f t="shared" si="2"/>
        <v>0</v>
      </c>
      <c r="AI17" s="88">
        <f t="shared" si="2"/>
        <v>0</v>
      </c>
      <c r="AJ17" s="88">
        <f t="shared" si="2"/>
        <v>0</v>
      </c>
      <c r="AK17" s="88">
        <f t="shared" si="2"/>
        <v>0</v>
      </c>
      <c r="AL17" s="89">
        <f t="shared" si="2"/>
        <v>0</v>
      </c>
    </row>
    <row r="18" spans="1:38" ht="24.75" customHeight="1">
      <c r="A18" s="17"/>
      <c r="B18" s="6" t="s">
        <v>33</v>
      </c>
      <c r="C18" s="27">
        <v>942</v>
      </c>
      <c r="D18" s="103">
        <v>5</v>
      </c>
      <c r="E18" s="103">
        <v>518</v>
      </c>
      <c r="F18" s="66">
        <f>SUM(C18:E18)</f>
        <v>1465</v>
      </c>
      <c r="G18" s="103">
        <v>1369</v>
      </c>
      <c r="H18" s="48"/>
      <c r="I18" s="103">
        <v>36386.68</v>
      </c>
      <c r="J18" s="103"/>
      <c r="K18" s="103">
        <v>19099.46</v>
      </c>
      <c r="L18" s="103">
        <v>52.199999999999996</v>
      </c>
      <c r="M18" s="103">
        <v>14250.62</v>
      </c>
      <c r="N18" s="79">
        <f>SUM(K18:M18)</f>
        <v>33402.28</v>
      </c>
      <c r="O18" s="103"/>
      <c r="P18" s="103">
        <v>32418.2</v>
      </c>
      <c r="Q18" s="103">
        <v>32418.2</v>
      </c>
      <c r="R18" s="103"/>
      <c r="S18" s="103"/>
      <c r="T18" s="103"/>
      <c r="U18" s="66">
        <f>SUM(R18:T18)</f>
        <v>0</v>
      </c>
      <c r="V18" s="103"/>
      <c r="W18" s="103"/>
      <c r="X18" s="103"/>
      <c r="Y18" s="66">
        <f>SUM(V18:X18)</f>
        <v>0</v>
      </c>
      <c r="Z18" s="103">
        <v>1228.91</v>
      </c>
      <c r="AA18" s="104">
        <v>1228.91</v>
      </c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4.75" customHeight="1" thickBot="1">
      <c r="A19" s="20"/>
      <c r="B19" s="40" t="s">
        <v>34</v>
      </c>
      <c r="C19" s="28">
        <v>46</v>
      </c>
      <c r="D19" s="106">
        <v>244</v>
      </c>
      <c r="E19" s="106">
        <v>3828</v>
      </c>
      <c r="F19" s="67">
        <f>SUM(C19:E19)</f>
        <v>4118</v>
      </c>
      <c r="G19" s="106">
        <v>207</v>
      </c>
      <c r="H19" s="47"/>
      <c r="I19" s="106">
        <v>29557.46</v>
      </c>
      <c r="J19" s="106">
        <v>20690.22</v>
      </c>
      <c r="K19" s="106">
        <v>3393.06</v>
      </c>
      <c r="L19" s="106">
        <v>5837.44</v>
      </c>
      <c r="M19" s="106">
        <v>19283.24</v>
      </c>
      <c r="N19" s="79">
        <f>SUM(K19:M19)</f>
        <v>28513.74</v>
      </c>
      <c r="O19" s="106">
        <v>19959.61</v>
      </c>
      <c r="P19" s="106">
        <v>27175.100000000002</v>
      </c>
      <c r="Q19" s="106">
        <v>8152.540000000002</v>
      </c>
      <c r="R19" s="106"/>
      <c r="S19" s="106"/>
      <c r="T19" s="106">
        <v>342.25</v>
      </c>
      <c r="U19" s="67">
        <f>SUM(R19:T19)</f>
        <v>342.25</v>
      </c>
      <c r="V19" s="106"/>
      <c r="W19" s="106"/>
      <c r="X19" s="106">
        <f>T19-239.58</f>
        <v>102.66999999999999</v>
      </c>
      <c r="Y19" s="66">
        <f>SUM(V19:X19)</f>
        <v>102.66999999999999</v>
      </c>
      <c r="Z19" s="106">
        <v>-228.31999999999994</v>
      </c>
      <c r="AA19" s="107">
        <v>-467.9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161</v>
      </c>
      <c r="D20" s="109">
        <v>764</v>
      </c>
      <c r="E20" s="109">
        <v>90364</v>
      </c>
      <c r="F20" s="109">
        <f>SUM(C20:E20)</f>
        <v>91289</v>
      </c>
      <c r="G20" s="109">
        <v>34003</v>
      </c>
      <c r="H20" s="46"/>
      <c r="I20" s="109">
        <v>4258678.78</v>
      </c>
      <c r="J20" s="109"/>
      <c r="K20" s="109">
        <v>76304.5</v>
      </c>
      <c r="L20" s="109">
        <v>69718.32</v>
      </c>
      <c r="M20" s="109">
        <v>4026250.68</v>
      </c>
      <c r="N20" s="80">
        <f>SUM(K20:M20)</f>
        <v>4172273.5</v>
      </c>
      <c r="O20" s="109"/>
      <c r="P20" s="109">
        <v>8466370.34</v>
      </c>
      <c r="Q20" s="109">
        <v>8466370.34</v>
      </c>
      <c r="R20" s="109">
        <v>49105.71</v>
      </c>
      <c r="S20" s="109">
        <v>25900.85</v>
      </c>
      <c r="T20" s="109">
        <v>8412013.98</v>
      </c>
      <c r="U20" s="68">
        <f>SUM(R20:T20)</f>
        <v>8487020.540000001</v>
      </c>
      <c r="V20" s="109">
        <v>49105.71</v>
      </c>
      <c r="W20" s="109">
        <v>25900.85</v>
      </c>
      <c r="X20" s="109">
        <v>8412013.98</v>
      </c>
      <c r="Y20" s="68">
        <f>SUM(V20:X20)</f>
        <v>8487020.540000001</v>
      </c>
      <c r="Z20" s="109">
        <v>8309357.700000001</v>
      </c>
      <c r="AA20" s="110">
        <v>8309357.700000001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88">
        <f aca="true" t="shared" si="3" ref="C21:X21">SUM(C22:C23)</f>
        <v>188</v>
      </c>
      <c r="D21" s="88">
        <f t="shared" si="3"/>
        <v>559</v>
      </c>
      <c r="E21" s="88">
        <f t="shared" si="3"/>
        <v>3948</v>
      </c>
      <c r="F21" s="65">
        <f t="shared" si="3"/>
        <v>4695</v>
      </c>
      <c r="G21" s="65">
        <f t="shared" si="3"/>
        <v>593</v>
      </c>
      <c r="H21" s="88">
        <f t="shared" si="3"/>
        <v>4695</v>
      </c>
      <c r="I21" s="88">
        <f t="shared" si="3"/>
        <v>1805558.09</v>
      </c>
      <c r="J21" s="88">
        <f t="shared" si="3"/>
        <v>1263890.66</v>
      </c>
      <c r="K21" s="88">
        <f t="shared" si="3"/>
        <v>173288.0122194098</v>
      </c>
      <c r="L21" s="88">
        <f t="shared" si="3"/>
        <v>332999.0235492713</v>
      </c>
      <c r="M21" s="88">
        <f t="shared" si="3"/>
        <v>1270219.56</v>
      </c>
      <c r="N21" s="74">
        <f t="shared" si="3"/>
        <v>1776506.5957686813</v>
      </c>
      <c r="O21" s="74">
        <f t="shared" si="3"/>
        <v>1243554.62</v>
      </c>
      <c r="P21" s="74">
        <f t="shared" si="3"/>
        <v>1683237.0657686812</v>
      </c>
      <c r="Q21" s="74">
        <f t="shared" si="3"/>
        <v>504971.1157686811</v>
      </c>
      <c r="R21" s="74">
        <f t="shared" si="3"/>
        <v>62807.92</v>
      </c>
      <c r="S21" s="74">
        <f t="shared" si="3"/>
        <v>135541.3499999998</v>
      </c>
      <c r="T21" s="74">
        <f t="shared" si="3"/>
        <v>1342595.5999999994</v>
      </c>
      <c r="U21" s="88">
        <f t="shared" si="3"/>
        <v>1540944.8699999992</v>
      </c>
      <c r="V21" s="88">
        <f t="shared" si="3"/>
        <v>18842.379999999997</v>
      </c>
      <c r="W21" s="88">
        <f t="shared" si="3"/>
        <v>40662.4</v>
      </c>
      <c r="X21" s="88">
        <f t="shared" si="3"/>
        <v>402778.68</v>
      </c>
      <c r="Y21" s="88">
        <f>SUM(Y22:Y23)</f>
        <v>462283.45999999996</v>
      </c>
      <c r="Z21" s="88">
        <f>SUM(Z22:Z23)</f>
        <v>1254952.9299999992</v>
      </c>
      <c r="AA21" s="88">
        <f>SUM(AA22:AA23)</f>
        <v>297872.70099999994</v>
      </c>
      <c r="AC21" s="87">
        <f aca="true" t="shared" si="4" ref="AC21:AL21">SUM(AC22:AC23)</f>
        <v>0</v>
      </c>
      <c r="AD21" s="88">
        <f t="shared" si="4"/>
        <v>0</v>
      </c>
      <c r="AE21" s="88">
        <f t="shared" si="4"/>
        <v>0</v>
      </c>
      <c r="AF21" s="88">
        <f t="shared" si="4"/>
        <v>0</v>
      </c>
      <c r="AG21" s="88">
        <f t="shared" si="4"/>
        <v>0</v>
      </c>
      <c r="AH21" s="88">
        <f t="shared" si="4"/>
        <v>0</v>
      </c>
      <c r="AI21" s="88">
        <f t="shared" si="4"/>
        <v>0</v>
      </c>
      <c r="AJ21" s="88">
        <f t="shared" si="4"/>
        <v>0</v>
      </c>
      <c r="AK21" s="88">
        <f t="shared" si="4"/>
        <v>0</v>
      </c>
      <c r="AL21" s="89">
        <f t="shared" si="4"/>
        <v>0</v>
      </c>
    </row>
    <row r="22" spans="1:38" ht="24.75" customHeight="1">
      <c r="A22" s="21"/>
      <c r="B22" s="6" t="s">
        <v>38</v>
      </c>
      <c r="C22" s="123">
        <v>188</v>
      </c>
      <c r="D22" s="91">
        <v>559</v>
      </c>
      <c r="E22" s="91">
        <v>3948</v>
      </c>
      <c r="F22" s="61">
        <f>SUM(C22:E22)</f>
        <v>4695</v>
      </c>
      <c r="G22" s="91">
        <v>593</v>
      </c>
      <c r="H22" s="91">
        <v>4695</v>
      </c>
      <c r="I22" s="91">
        <v>1805558.09</v>
      </c>
      <c r="J22" s="91">
        <v>1263890.66</v>
      </c>
      <c r="K22" s="91">
        <v>173288.0122194098</v>
      </c>
      <c r="L22" s="91">
        <v>332999.0235492713</v>
      </c>
      <c r="M22" s="91">
        <v>1270219.56</v>
      </c>
      <c r="N22" s="91">
        <f>SUM(K22:M22)</f>
        <v>1776506.5957686813</v>
      </c>
      <c r="O22" s="91">
        <v>1243554.62</v>
      </c>
      <c r="P22" s="91">
        <v>1683237.0657686812</v>
      </c>
      <c r="Q22" s="91">
        <v>504971.1157686811</v>
      </c>
      <c r="R22" s="235">
        <v>62807.92</v>
      </c>
      <c r="S22" s="91">
        <v>135541.3499999998</v>
      </c>
      <c r="T22" s="91">
        <v>1342595.5999999994</v>
      </c>
      <c r="U22" s="61">
        <f>SUM(R22:T22)</f>
        <v>1540944.8699999992</v>
      </c>
      <c r="V22" s="235">
        <v>18842.379999999997</v>
      </c>
      <c r="W22" s="91">
        <v>40662.4</v>
      </c>
      <c r="X22" s="91">
        <v>402778.68</v>
      </c>
      <c r="Y22" s="61">
        <f>SUM(V22:X22)</f>
        <v>462283.45999999996</v>
      </c>
      <c r="Z22" s="91">
        <v>1254952.9299999992</v>
      </c>
      <c r="AA22" s="92">
        <v>297872.70099999994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/>
      <c r="E23" s="133">
        <v>0</v>
      </c>
      <c r="F23" s="58">
        <f>SUM(C23:E23)</f>
        <v>0</v>
      </c>
      <c r="G23" s="133"/>
      <c r="H23" s="133"/>
      <c r="I23" s="133">
        <v>0</v>
      </c>
      <c r="J23" s="133"/>
      <c r="K23" s="133">
        <v>0</v>
      </c>
      <c r="L23" s="133">
        <v>0</v>
      </c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112">
        <f aca="true" t="shared" si="5" ref="C24:X24">SUM(C25:C27)</f>
        <v>8060</v>
      </c>
      <c r="D24" s="112">
        <f t="shared" si="5"/>
        <v>949087</v>
      </c>
      <c r="E24" s="112">
        <f t="shared" si="5"/>
        <v>3947</v>
      </c>
      <c r="F24" s="69">
        <f t="shared" si="5"/>
        <v>961094</v>
      </c>
      <c r="G24" s="69">
        <f t="shared" si="5"/>
        <v>68222</v>
      </c>
      <c r="H24" s="112">
        <f t="shared" si="5"/>
        <v>961073</v>
      </c>
      <c r="I24" s="112">
        <f t="shared" si="5"/>
        <v>2419528.4366176473</v>
      </c>
      <c r="J24" s="112">
        <f t="shared" si="5"/>
        <v>94310.64</v>
      </c>
      <c r="K24" s="112">
        <f t="shared" si="5"/>
        <v>102543.98</v>
      </c>
      <c r="L24" s="112">
        <f t="shared" si="5"/>
        <v>2256487.84</v>
      </c>
      <c r="M24" s="112">
        <f t="shared" si="5"/>
        <v>56819.55</v>
      </c>
      <c r="N24" s="15">
        <f t="shared" si="5"/>
        <v>2415851.37</v>
      </c>
      <c r="O24" s="15">
        <f t="shared" si="5"/>
        <v>91736.7</v>
      </c>
      <c r="P24" s="15">
        <f t="shared" si="5"/>
        <v>2374591.1914748983</v>
      </c>
      <c r="Q24" s="15">
        <f t="shared" si="5"/>
        <v>2289422.9214748982</v>
      </c>
      <c r="R24" s="15">
        <f t="shared" si="5"/>
        <v>25721.12</v>
      </c>
      <c r="S24" s="15">
        <f t="shared" si="5"/>
        <v>123142.65</v>
      </c>
      <c r="T24" s="15">
        <f t="shared" si="5"/>
        <v>117550.77999999998</v>
      </c>
      <c r="U24" s="112">
        <f t="shared" si="5"/>
        <v>266414.55</v>
      </c>
      <c r="V24" s="112">
        <f t="shared" si="5"/>
        <v>13781.65</v>
      </c>
      <c r="W24" s="112">
        <f t="shared" si="5"/>
        <v>116845.91</v>
      </c>
      <c r="X24" s="112">
        <f t="shared" si="5"/>
        <v>35265.23</v>
      </c>
      <c r="Y24" s="112">
        <f>SUM(Y25:Y27)</f>
        <v>165892.78999999998</v>
      </c>
      <c r="Z24" s="112">
        <f>SUM(Z25:Z27)</f>
        <v>289108.9028308817</v>
      </c>
      <c r="AA24" s="112">
        <f>SUM(AA25:AA27)</f>
        <v>178139.90183088172</v>
      </c>
      <c r="AC24" s="111">
        <f aca="true" t="shared" si="6" ref="AC24:AL24">SUM(AC25:AC27)</f>
        <v>0</v>
      </c>
      <c r="AD24" s="112">
        <f t="shared" si="6"/>
        <v>0</v>
      </c>
      <c r="AE24" s="112">
        <f t="shared" si="6"/>
        <v>0</v>
      </c>
      <c r="AF24" s="112">
        <f t="shared" si="6"/>
        <v>0</v>
      </c>
      <c r="AG24" s="112">
        <f t="shared" si="6"/>
        <v>0</v>
      </c>
      <c r="AH24" s="112">
        <f t="shared" si="6"/>
        <v>0</v>
      </c>
      <c r="AI24" s="112">
        <f t="shared" si="6"/>
        <v>0</v>
      </c>
      <c r="AJ24" s="112">
        <f t="shared" si="6"/>
        <v>0</v>
      </c>
      <c r="AK24" s="112">
        <f t="shared" si="6"/>
        <v>0</v>
      </c>
      <c r="AL24" s="113">
        <f t="shared" si="6"/>
        <v>0</v>
      </c>
    </row>
    <row r="25" spans="1:38" ht="24.75" customHeight="1">
      <c r="A25" s="17"/>
      <c r="B25" s="6" t="s">
        <v>42</v>
      </c>
      <c r="C25" s="123">
        <v>7849</v>
      </c>
      <c r="D25" s="123">
        <v>948501</v>
      </c>
      <c r="E25" s="123"/>
      <c r="F25" s="123">
        <f>SUM(C25:E25)</f>
        <v>956350</v>
      </c>
      <c r="G25" s="123">
        <v>67595</v>
      </c>
      <c r="H25" s="91">
        <v>956350</v>
      </c>
      <c r="I25" s="91">
        <v>2261522.856617647</v>
      </c>
      <c r="J25" s="91">
        <v>0</v>
      </c>
      <c r="K25" s="91">
        <v>60070.29</v>
      </c>
      <c r="L25" s="91">
        <v>2201452.56</v>
      </c>
      <c r="M25" s="91"/>
      <c r="N25" s="91">
        <f>SUM(K25:M25)</f>
        <v>2261522.85</v>
      </c>
      <c r="O25" s="91"/>
      <c r="P25" s="91">
        <v>2238007.791474898</v>
      </c>
      <c r="Q25" s="91">
        <v>2238007.791474898</v>
      </c>
      <c r="R25" s="91">
        <v>8664.73</v>
      </c>
      <c r="S25" s="91">
        <v>114147.31</v>
      </c>
      <c r="T25" s="91"/>
      <c r="U25" s="91">
        <f>SUM(R25:T25)</f>
        <v>122812.04</v>
      </c>
      <c r="V25" s="91">
        <v>8664.73</v>
      </c>
      <c r="W25" s="91">
        <v>114147.31</v>
      </c>
      <c r="X25" s="91"/>
      <c r="Y25" s="91">
        <f>SUM(V25:X25)</f>
        <v>122812.04</v>
      </c>
      <c r="Z25" s="91">
        <v>130580.12283088174</v>
      </c>
      <c r="AA25" s="92">
        <v>130580.12283088174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190</v>
      </c>
      <c r="D26" s="123">
        <v>586</v>
      </c>
      <c r="E26" s="123">
        <v>3947</v>
      </c>
      <c r="F26" s="123">
        <f>SUM(C26:E26)</f>
        <v>4723</v>
      </c>
      <c r="G26" s="123">
        <v>606</v>
      </c>
      <c r="H26" s="123">
        <v>4723</v>
      </c>
      <c r="I26" s="91">
        <v>134729.49</v>
      </c>
      <c r="J26" s="91">
        <v>94310.64</v>
      </c>
      <c r="K26" s="91">
        <v>19197.6</v>
      </c>
      <c r="L26" s="91">
        <v>55035.28</v>
      </c>
      <c r="M26" s="91">
        <v>56819.55</v>
      </c>
      <c r="N26" s="91">
        <f>SUM(K26:M26)</f>
        <v>131052.43000000001</v>
      </c>
      <c r="O26" s="91">
        <v>91736.7</v>
      </c>
      <c r="P26" s="91">
        <v>121668.95000000001</v>
      </c>
      <c r="Q26" s="91">
        <v>36500.68000000001</v>
      </c>
      <c r="R26" s="91">
        <v>17056.39</v>
      </c>
      <c r="S26" s="91">
        <v>8995.34</v>
      </c>
      <c r="T26" s="91">
        <v>117550.77999999998</v>
      </c>
      <c r="U26" s="91">
        <f>SUM(R26:T26)</f>
        <v>143602.50999999998</v>
      </c>
      <c r="V26" s="91">
        <v>5116.92</v>
      </c>
      <c r="W26" s="91">
        <v>2698.6000000000004</v>
      </c>
      <c r="X26" s="91">
        <v>35265.23</v>
      </c>
      <c r="Y26" s="91">
        <f>SUM(V26:X26)</f>
        <v>43080.75</v>
      </c>
      <c r="Z26" s="91">
        <v>157504.97999999998</v>
      </c>
      <c r="AA26" s="128">
        <v>46535.97899999999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21</v>
      </c>
      <c r="D27" s="117"/>
      <c r="E27" s="117"/>
      <c r="F27" s="123">
        <f>SUM(C27:E27)</f>
        <v>21</v>
      </c>
      <c r="G27" s="117">
        <v>21</v>
      </c>
      <c r="H27" s="47"/>
      <c r="I27" s="117">
        <v>23276.09</v>
      </c>
      <c r="J27" s="117"/>
      <c r="K27" s="117">
        <v>23276.09</v>
      </c>
      <c r="L27" s="117"/>
      <c r="M27" s="117"/>
      <c r="N27" s="81">
        <f>SUM(K27:M27)</f>
        <v>23276.09</v>
      </c>
      <c r="O27" s="117"/>
      <c r="P27" s="117">
        <v>14914.45</v>
      </c>
      <c r="Q27" s="117">
        <v>14914.45</v>
      </c>
      <c r="R27" s="117"/>
      <c r="S27" s="117"/>
      <c r="T27" s="117"/>
      <c r="U27" s="70">
        <f>SUM(R27:T27)</f>
        <v>0</v>
      </c>
      <c r="V27" s="117"/>
      <c r="W27" s="117"/>
      <c r="X27" s="117"/>
      <c r="Y27" s="70">
        <f>SUM(V27:X27)</f>
        <v>0</v>
      </c>
      <c r="Z27" s="117">
        <v>1023.8</v>
      </c>
      <c r="AA27" s="118">
        <v>1023.8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/>
      <c r="E28" s="109">
        <v>0</v>
      </c>
      <c r="F28" s="68">
        <f>SUM(C28:E28)</f>
        <v>0</v>
      </c>
      <c r="G28" s="109"/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>
        <v>1</v>
      </c>
      <c r="D29" s="14">
        <v>0</v>
      </c>
      <c r="E29" s="14"/>
      <c r="F29" s="71">
        <f>SUM(C29:E29)</f>
        <v>1</v>
      </c>
      <c r="G29" s="14">
        <v>1</v>
      </c>
      <c r="H29" s="51">
        <v>1</v>
      </c>
      <c r="I29" s="14">
        <v>54543.75</v>
      </c>
      <c r="J29" s="14">
        <v>42226.78</v>
      </c>
      <c r="K29" s="14">
        <v>54543.75</v>
      </c>
      <c r="L29" s="14"/>
      <c r="M29" s="14"/>
      <c r="N29" s="82">
        <f>SUM(K29:M29)</f>
        <v>54543.75</v>
      </c>
      <c r="O29" s="14">
        <v>42226.78</v>
      </c>
      <c r="P29" s="14">
        <v>57799.39000000001</v>
      </c>
      <c r="Q29" s="14">
        <v>15402.880000000005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-251.34000000000003</v>
      </c>
      <c r="AA29" s="23">
        <v>-251.34000000000003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112">
        <f>SUM(C31:C32)</f>
        <v>1</v>
      </c>
      <c r="D30" s="112">
        <f>SUM(D31:D32)</f>
        <v>0</v>
      </c>
      <c r="E30" s="112">
        <f>SUM(E31:E32)</f>
        <v>0</v>
      </c>
      <c r="F30" s="69">
        <f>SUM(F31:F32)</f>
        <v>1</v>
      </c>
      <c r="G30" s="69">
        <f>SUM(G31:G32)</f>
        <v>1</v>
      </c>
      <c r="H30" s="46"/>
      <c r="I30" s="112">
        <f aca="true" t="shared" si="7" ref="I30:X30">SUM(I31:I32)</f>
        <v>17454</v>
      </c>
      <c r="J30" s="112">
        <f t="shared" si="7"/>
        <v>13512.57</v>
      </c>
      <c r="K30" s="112">
        <f t="shared" si="7"/>
        <v>17454</v>
      </c>
      <c r="L30" s="112">
        <f t="shared" si="7"/>
        <v>0</v>
      </c>
      <c r="M30" s="112">
        <f t="shared" si="7"/>
        <v>0</v>
      </c>
      <c r="N30" s="15">
        <f t="shared" si="7"/>
        <v>17454</v>
      </c>
      <c r="O30" s="15">
        <f t="shared" si="7"/>
        <v>13512.57</v>
      </c>
      <c r="P30" s="15">
        <f t="shared" si="7"/>
        <v>18128.059999999998</v>
      </c>
      <c r="Q30" s="15">
        <f t="shared" si="7"/>
        <v>4822.43</v>
      </c>
      <c r="R30" s="15">
        <f t="shared" si="7"/>
        <v>0</v>
      </c>
      <c r="S30" s="15">
        <f t="shared" si="7"/>
        <v>0</v>
      </c>
      <c r="T30" s="15">
        <f t="shared" si="7"/>
        <v>0</v>
      </c>
      <c r="U30" s="112">
        <f t="shared" si="7"/>
        <v>0</v>
      </c>
      <c r="V30" s="112">
        <f t="shared" si="7"/>
        <v>0</v>
      </c>
      <c r="W30" s="112">
        <f t="shared" si="7"/>
        <v>0</v>
      </c>
      <c r="X30" s="112">
        <f t="shared" si="7"/>
        <v>0</v>
      </c>
      <c r="Y30" s="112">
        <f>SUM(Y31:Y32)</f>
        <v>0</v>
      </c>
      <c r="Z30" s="112">
        <f>SUM(Z31:Z32)</f>
        <v>-71.80000000000001</v>
      </c>
      <c r="AA30" s="112">
        <f>SUM(AA31:AA32)</f>
        <v>-71.80000000000001</v>
      </c>
      <c r="AC30" s="111">
        <f aca="true" t="shared" si="8" ref="AC30:AL30">SUM(AC31:AC32)</f>
        <v>0</v>
      </c>
      <c r="AD30" s="112">
        <f t="shared" si="8"/>
        <v>0</v>
      </c>
      <c r="AE30" s="112">
        <f t="shared" si="8"/>
        <v>0</v>
      </c>
      <c r="AF30" s="112">
        <f t="shared" si="8"/>
        <v>0</v>
      </c>
      <c r="AG30" s="112">
        <f t="shared" si="8"/>
        <v>0</v>
      </c>
      <c r="AH30" s="112">
        <f t="shared" si="8"/>
        <v>0</v>
      </c>
      <c r="AI30" s="112">
        <f t="shared" si="8"/>
        <v>0</v>
      </c>
      <c r="AJ30" s="112">
        <f t="shared" si="8"/>
        <v>0</v>
      </c>
      <c r="AK30" s="112">
        <f t="shared" si="8"/>
        <v>0</v>
      </c>
      <c r="AL30" s="113">
        <f t="shared" si="8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/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>
        <v>1</v>
      </c>
      <c r="D32" s="133"/>
      <c r="E32" s="133"/>
      <c r="F32" s="58">
        <f>SUM(C32:E32)</f>
        <v>1</v>
      </c>
      <c r="G32" s="133">
        <v>1</v>
      </c>
      <c r="H32" s="125"/>
      <c r="I32" s="133">
        <v>17454</v>
      </c>
      <c r="J32" s="133">
        <v>13512.57</v>
      </c>
      <c r="K32" s="133">
        <v>17454</v>
      </c>
      <c r="L32" s="133"/>
      <c r="M32" s="133"/>
      <c r="N32" s="55">
        <f>SUM(K32:M32)</f>
        <v>17454</v>
      </c>
      <c r="O32" s="133">
        <v>13512.57</v>
      </c>
      <c r="P32" s="133">
        <v>18128.059999999998</v>
      </c>
      <c r="Q32" s="133">
        <v>4822.43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-71.80000000000001</v>
      </c>
      <c r="AA32" s="134">
        <v>-71.80000000000001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/>
      <c r="E33" s="109">
        <v>0</v>
      </c>
      <c r="F33" s="68">
        <f>SUM(C33:E33)</f>
        <v>0</v>
      </c>
      <c r="G33" s="109"/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112">
        <f>SUM(C35:C36)</f>
        <v>0</v>
      </c>
      <c r="D34" s="112">
        <f>SUM(D35:D36)</f>
        <v>0</v>
      </c>
      <c r="E34" s="112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9" ref="I34:X34">SUM(I35:I36)</f>
        <v>0</v>
      </c>
      <c r="J34" s="112">
        <f t="shared" si="9"/>
        <v>0</v>
      </c>
      <c r="K34" s="112">
        <f t="shared" si="9"/>
        <v>0</v>
      </c>
      <c r="L34" s="112">
        <f t="shared" si="9"/>
        <v>0</v>
      </c>
      <c r="M34" s="112">
        <f t="shared" si="9"/>
        <v>0</v>
      </c>
      <c r="N34" s="15">
        <f t="shared" si="9"/>
        <v>0</v>
      </c>
      <c r="O34" s="15">
        <f t="shared" si="9"/>
        <v>0</v>
      </c>
      <c r="P34" s="15">
        <f t="shared" si="9"/>
        <v>0</v>
      </c>
      <c r="Q34" s="15">
        <f t="shared" si="9"/>
        <v>0</v>
      </c>
      <c r="R34" s="15">
        <f t="shared" si="9"/>
        <v>0</v>
      </c>
      <c r="S34" s="15">
        <f t="shared" si="9"/>
        <v>0</v>
      </c>
      <c r="T34" s="15">
        <f t="shared" si="9"/>
        <v>0</v>
      </c>
      <c r="U34" s="112">
        <f t="shared" si="9"/>
        <v>0</v>
      </c>
      <c r="V34" s="112">
        <f t="shared" si="9"/>
        <v>0</v>
      </c>
      <c r="W34" s="112">
        <f t="shared" si="9"/>
        <v>0</v>
      </c>
      <c r="X34" s="112">
        <f t="shared" si="9"/>
        <v>0</v>
      </c>
      <c r="Y34" s="112">
        <f>SUM(Y35:Y36)</f>
        <v>0</v>
      </c>
      <c r="Z34" s="112">
        <f>SUM(Z35:Z36)</f>
        <v>0</v>
      </c>
      <c r="AA34" s="112">
        <f>SUM(AA35:AA36)</f>
        <v>0</v>
      </c>
      <c r="AC34" s="111">
        <f aca="true" t="shared" si="10" ref="AC34:AL34">SUM(AC35:AC36)</f>
        <v>0</v>
      </c>
      <c r="AD34" s="112">
        <f t="shared" si="10"/>
        <v>0</v>
      </c>
      <c r="AE34" s="112">
        <f t="shared" si="10"/>
        <v>0</v>
      </c>
      <c r="AF34" s="112">
        <f t="shared" si="10"/>
        <v>0</v>
      </c>
      <c r="AG34" s="112">
        <f t="shared" si="10"/>
        <v>0</v>
      </c>
      <c r="AH34" s="112">
        <f t="shared" si="10"/>
        <v>0</v>
      </c>
      <c r="AI34" s="112">
        <f t="shared" si="10"/>
        <v>0</v>
      </c>
      <c r="AJ34" s="112">
        <f t="shared" si="10"/>
        <v>0</v>
      </c>
      <c r="AK34" s="112">
        <f t="shared" si="10"/>
        <v>0</v>
      </c>
      <c r="AL34" s="113">
        <f t="shared" si="10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/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/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1503</v>
      </c>
      <c r="D37" s="115">
        <v>8</v>
      </c>
      <c r="E37" s="115">
        <v>3</v>
      </c>
      <c r="F37" s="72">
        <f>SUM(C37:E37)</f>
        <v>1514</v>
      </c>
      <c r="G37" s="115">
        <v>18</v>
      </c>
      <c r="H37" s="49"/>
      <c r="I37" s="115">
        <v>94075.49</v>
      </c>
      <c r="J37" s="115">
        <v>78508.97</v>
      </c>
      <c r="K37" s="115">
        <v>89864.97</v>
      </c>
      <c r="L37" s="115">
        <v>3850.5199999999995</v>
      </c>
      <c r="M37" s="115">
        <v>360</v>
      </c>
      <c r="N37" s="80">
        <f>SUM(K37:M37)</f>
        <v>94075.49</v>
      </c>
      <c r="O37" s="115">
        <v>78508.97</v>
      </c>
      <c r="P37" s="115">
        <v>73164.3</v>
      </c>
      <c r="Q37" s="115">
        <v>11737.560000000001</v>
      </c>
      <c r="R37" s="115">
        <v>8020.88</v>
      </c>
      <c r="S37" s="115"/>
      <c r="T37" s="115"/>
      <c r="U37" s="72">
        <f>SUM(R37:T37)</f>
        <v>8020.88</v>
      </c>
      <c r="V37" s="115">
        <v>1278.4300000000003</v>
      </c>
      <c r="W37" s="115"/>
      <c r="X37" s="115"/>
      <c r="Y37" s="72">
        <f>SUM(V37:X37)</f>
        <v>1278.4300000000003</v>
      </c>
      <c r="Z37" s="115">
        <v>12392.59</v>
      </c>
      <c r="AA37" s="116">
        <v>2450.1399999999994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11</v>
      </c>
      <c r="D38" s="109">
        <v>5</v>
      </c>
      <c r="E38" s="109">
        <v>1</v>
      </c>
      <c r="F38" s="68">
        <f>SUM(C38:E38)</f>
        <v>17</v>
      </c>
      <c r="G38" s="109">
        <v>15</v>
      </c>
      <c r="H38" s="50"/>
      <c r="I38" s="109">
        <v>44315.92</v>
      </c>
      <c r="J38" s="109">
        <v>33129.38</v>
      </c>
      <c r="K38" s="109">
        <v>3464.09</v>
      </c>
      <c r="L38" s="109">
        <v>15256.69</v>
      </c>
      <c r="M38" s="109">
        <v>14355.18</v>
      </c>
      <c r="N38" s="80">
        <f>SUM(K38:M38)</f>
        <v>33075.96</v>
      </c>
      <c r="O38" s="109">
        <v>26737.05</v>
      </c>
      <c r="P38" s="109">
        <v>76166.34</v>
      </c>
      <c r="Q38" s="109">
        <v>15158.290000000008</v>
      </c>
      <c r="R38" s="109">
        <v>832.47</v>
      </c>
      <c r="S38" s="109"/>
      <c r="T38" s="109"/>
      <c r="U38" s="68">
        <f>SUM(R38:T38)</f>
        <v>832.47</v>
      </c>
      <c r="V38" s="109">
        <v>166.99</v>
      </c>
      <c r="W38" s="109"/>
      <c r="X38" s="109"/>
      <c r="Y38" s="68">
        <f>SUM(V38:X38)</f>
        <v>166.99</v>
      </c>
      <c r="Z38" s="109">
        <v>-3372.7299999999996</v>
      </c>
      <c r="AA38" s="110">
        <v>-1276.4199999999996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/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88">
        <f>SUM(C41:C43)</f>
        <v>74</v>
      </c>
      <c r="D40" s="88">
        <f>SUM(D41:D43)</f>
        <v>0</v>
      </c>
      <c r="E40" s="88">
        <f>SUM(E41:E43)</f>
        <v>0</v>
      </c>
      <c r="F40" s="65">
        <f>SUM(F41:F43)</f>
        <v>74</v>
      </c>
      <c r="G40" s="65">
        <f>SUM(G41:G43)</f>
        <v>53</v>
      </c>
      <c r="H40" s="50"/>
      <c r="I40" s="88">
        <f aca="true" t="shared" si="11" ref="I40:X40">SUM(I41:I43)</f>
        <v>37692.83814207651</v>
      </c>
      <c r="J40" s="88">
        <f t="shared" si="11"/>
        <v>0</v>
      </c>
      <c r="K40" s="88">
        <f t="shared" si="11"/>
        <v>37692.83814207651</v>
      </c>
      <c r="L40" s="88">
        <f t="shared" si="11"/>
        <v>0</v>
      </c>
      <c r="M40" s="88">
        <f t="shared" si="11"/>
        <v>0</v>
      </c>
      <c r="N40" s="74">
        <f t="shared" si="11"/>
        <v>37692.83814207651</v>
      </c>
      <c r="O40" s="74">
        <f t="shared" si="11"/>
        <v>0</v>
      </c>
      <c r="P40" s="74">
        <f t="shared" si="11"/>
        <v>35705.368142076506</v>
      </c>
      <c r="Q40" s="74">
        <f t="shared" si="11"/>
        <v>35705.368142076506</v>
      </c>
      <c r="R40" s="74">
        <f t="shared" si="11"/>
        <v>0</v>
      </c>
      <c r="S40" s="74">
        <f t="shared" si="11"/>
        <v>0</v>
      </c>
      <c r="T40" s="74">
        <f t="shared" si="11"/>
        <v>0</v>
      </c>
      <c r="U40" s="88">
        <f t="shared" si="11"/>
        <v>0</v>
      </c>
      <c r="V40" s="88">
        <f t="shared" si="11"/>
        <v>0</v>
      </c>
      <c r="W40" s="88">
        <f t="shared" si="11"/>
        <v>0</v>
      </c>
      <c r="X40" s="88">
        <f t="shared" si="11"/>
        <v>0</v>
      </c>
      <c r="Y40" s="88">
        <f>SUM(Y41:Y43)</f>
        <v>0</v>
      </c>
      <c r="Z40" s="88">
        <f>SUM(Z41:Z43)</f>
        <v>-32.580000000000155</v>
      </c>
      <c r="AA40" s="88">
        <f>SUM(AA41:AA43)</f>
        <v>-32.580000000000155</v>
      </c>
      <c r="AC40" s="87">
        <f aca="true" t="shared" si="12" ref="AC40:AL40">SUM(AC41:AC43)</f>
        <v>0</v>
      </c>
      <c r="AD40" s="88">
        <f t="shared" si="12"/>
        <v>0</v>
      </c>
      <c r="AE40" s="88">
        <f t="shared" si="12"/>
        <v>0</v>
      </c>
      <c r="AF40" s="88">
        <f t="shared" si="12"/>
        <v>0</v>
      </c>
      <c r="AG40" s="88">
        <f t="shared" si="12"/>
        <v>0</v>
      </c>
      <c r="AH40" s="88">
        <f t="shared" si="12"/>
        <v>0</v>
      </c>
      <c r="AI40" s="88">
        <f t="shared" si="12"/>
        <v>0</v>
      </c>
      <c r="AJ40" s="88">
        <f t="shared" si="12"/>
        <v>0</v>
      </c>
      <c r="AK40" s="88">
        <f t="shared" si="12"/>
        <v>0</v>
      </c>
      <c r="AL40" s="89">
        <f t="shared" si="12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/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6">
        <v>68</v>
      </c>
      <c r="D42" s="127"/>
      <c r="E42" s="127">
        <v>0</v>
      </c>
      <c r="F42" s="59">
        <f>SUM(C42:E42)</f>
        <v>68</v>
      </c>
      <c r="G42" s="120">
        <v>50</v>
      </c>
      <c r="H42" s="125"/>
      <c r="I42" s="127">
        <v>25466.748142076503</v>
      </c>
      <c r="J42" s="127"/>
      <c r="K42" s="127">
        <v>25466.748142076503</v>
      </c>
      <c r="L42" s="127"/>
      <c r="M42" s="127"/>
      <c r="N42" s="56">
        <f>SUM(K42:M42)</f>
        <v>25466.748142076503</v>
      </c>
      <c r="O42" s="127"/>
      <c r="P42" s="127">
        <v>23063.648142076505</v>
      </c>
      <c r="Q42" s="127">
        <v>23063.648142076505</v>
      </c>
      <c r="R42" s="127"/>
      <c r="S42" s="127"/>
      <c r="T42" s="127"/>
      <c r="U42" s="59">
        <f>SUM(R42:T42)</f>
        <v>0</v>
      </c>
      <c r="V42" s="127"/>
      <c r="W42" s="127"/>
      <c r="X42" s="127"/>
      <c r="Y42" s="59">
        <f>SUM(V42:X42)</f>
        <v>0</v>
      </c>
      <c r="Z42" s="127">
        <v>420.03999999999996</v>
      </c>
      <c r="AA42" s="128">
        <v>420.03999999999996</v>
      </c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1">
        <v>6</v>
      </c>
      <c r="D43" s="117"/>
      <c r="E43" s="117">
        <v>0</v>
      </c>
      <c r="F43" s="70">
        <f>SUM(C43:E43)</f>
        <v>6</v>
      </c>
      <c r="G43" s="127">
        <v>3</v>
      </c>
      <c r="H43" s="47"/>
      <c r="I43" s="117">
        <v>12226.09</v>
      </c>
      <c r="J43" s="117"/>
      <c r="K43" s="117">
        <v>12226.09</v>
      </c>
      <c r="L43" s="117"/>
      <c r="M43" s="117"/>
      <c r="N43" s="81">
        <f>SUM(K43:M43)</f>
        <v>12226.09</v>
      </c>
      <c r="O43" s="117"/>
      <c r="P43" s="117">
        <v>12641.72</v>
      </c>
      <c r="Q43" s="117">
        <v>12641.72</v>
      </c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>
        <v>-452.6200000000001</v>
      </c>
      <c r="AA43" s="118">
        <v>-452.6200000000001</v>
      </c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/>
      <c r="E44" s="109">
        <v>0</v>
      </c>
      <c r="F44" s="68">
        <f>SUM(C44:E44)</f>
        <v>0</v>
      </c>
      <c r="G44" s="109"/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112">
        <f>SUM(C46:C48)</f>
        <v>1</v>
      </c>
      <c r="D45" s="112">
        <f>SUM(D46:D48)</f>
        <v>0</v>
      </c>
      <c r="E45" s="112">
        <f>SUM(E46:E48)</f>
        <v>0</v>
      </c>
      <c r="F45" s="69">
        <f>SUM(F46:F48)</f>
        <v>1</v>
      </c>
      <c r="G45" s="69">
        <f>SUM(G46:G48)</f>
        <v>2</v>
      </c>
      <c r="H45" s="50"/>
      <c r="I45" s="112">
        <f aca="true" t="shared" si="13" ref="I45:X45">SUM(I46:I48)</f>
        <v>445.68</v>
      </c>
      <c r="J45" s="112">
        <f t="shared" si="13"/>
        <v>0</v>
      </c>
      <c r="K45" s="112">
        <f t="shared" si="13"/>
        <v>445.68</v>
      </c>
      <c r="L45" s="112">
        <f t="shared" si="13"/>
        <v>0</v>
      </c>
      <c r="M45" s="112">
        <f t="shared" si="13"/>
        <v>0</v>
      </c>
      <c r="N45" s="15">
        <f t="shared" si="13"/>
        <v>445.68</v>
      </c>
      <c r="O45" s="15">
        <f t="shared" si="13"/>
        <v>0</v>
      </c>
      <c r="P45" s="15">
        <f t="shared" si="13"/>
        <v>907.67</v>
      </c>
      <c r="Q45" s="15">
        <f t="shared" si="13"/>
        <v>907.67</v>
      </c>
      <c r="R45" s="15">
        <f t="shared" si="13"/>
        <v>0</v>
      </c>
      <c r="S45" s="15">
        <f t="shared" si="13"/>
        <v>0</v>
      </c>
      <c r="T45" s="15">
        <f t="shared" si="13"/>
        <v>0</v>
      </c>
      <c r="U45" s="112">
        <f t="shared" si="13"/>
        <v>0</v>
      </c>
      <c r="V45" s="112">
        <f t="shared" si="13"/>
        <v>0</v>
      </c>
      <c r="W45" s="112">
        <f t="shared" si="13"/>
        <v>0</v>
      </c>
      <c r="X45" s="112">
        <f t="shared" si="13"/>
        <v>0</v>
      </c>
      <c r="Y45" s="112">
        <f>SUM(Y46:Y48)</f>
        <v>0</v>
      </c>
      <c r="Z45" s="112">
        <f>SUM(Z46:Z48)</f>
        <v>-112.72</v>
      </c>
      <c r="AA45" s="112">
        <f>SUM(AA46:AA48)</f>
        <v>-112.72</v>
      </c>
      <c r="AC45" s="111">
        <f aca="true" t="shared" si="14" ref="AC45:AL45">SUM(AC46:AC48)</f>
        <v>0</v>
      </c>
      <c r="AD45" s="112">
        <f t="shared" si="14"/>
        <v>0</v>
      </c>
      <c r="AE45" s="112">
        <f t="shared" si="14"/>
        <v>0</v>
      </c>
      <c r="AF45" s="112">
        <f t="shared" si="14"/>
        <v>0</v>
      </c>
      <c r="AG45" s="112">
        <f t="shared" si="14"/>
        <v>0</v>
      </c>
      <c r="AH45" s="112">
        <f t="shared" si="14"/>
        <v>0</v>
      </c>
      <c r="AI45" s="112">
        <f t="shared" si="14"/>
        <v>0</v>
      </c>
      <c r="AJ45" s="112">
        <f t="shared" si="14"/>
        <v>0</v>
      </c>
      <c r="AK45" s="112">
        <f t="shared" si="14"/>
        <v>0</v>
      </c>
      <c r="AL45" s="113">
        <f t="shared" si="14"/>
        <v>0</v>
      </c>
    </row>
    <row r="46" spans="1:38" ht="15">
      <c r="A46" s="17"/>
      <c r="B46" s="10" t="s">
        <v>65</v>
      </c>
      <c r="C46" s="34"/>
      <c r="D46" s="130"/>
      <c r="E46" s="130"/>
      <c r="F46" s="60">
        <f>SUM(C46:E46)</f>
        <v>0</v>
      </c>
      <c r="G46" s="130"/>
      <c r="H46" s="48"/>
      <c r="I46" s="130">
        <v>0</v>
      </c>
      <c r="J46" s="130"/>
      <c r="K46" s="130"/>
      <c r="L46" s="130"/>
      <c r="M46" s="130"/>
      <c r="N46" s="57">
        <f>SUM(K46:M46)</f>
        <v>0</v>
      </c>
      <c r="O46" s="130"/>
      <c r="P46" s="130">
        <v>0</v>
      </c>
      <c r="Q46" s="130">
        <v>0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/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1</v>
      </c>
      <c r="D48" s="117"/>
      <c r="E48" s="117"/>
      <c r="F48" s="70">
        <f>SUM(C48:E48)</f>
        <v>1</v>
      </c>
      <c r="G48" s="117">
        <v>2</v>
      </c>
      <c r="H48" s="125"/>
      <c r="I48" s="117">
        <v>445.68</v>
      </c>
      <c r="J48" s="117"/>
      <c r="K48" s="117">
        <v>445.68</v>
      </c>
      <c r="L48" s="117"/>
      <c r="M48" s="117"/>
      <c r="N48" s="81">
        <f>SUM(K48:M48)</f>
        <v>445.68</v>
      </c>
      <c r="O48" s="117"/>
      <c r="P48" s="117">
        <v>907.67</v>
      </c>
      <c r="Q48" s="117">
        <v>907.67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>
        <v>-112.72</v>
      </c>
      <c r="AA48" s="118">
        <v>-112.72</v>
      </c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/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66" t="s">
        <v>69</v>
      </c>
      <c r="B50" s="267"/>
      <c r="C50" s="37">
        <f>C11+C16+C17+C20+C21+C24+C28+C29+C30+C33+C34+C37+C38+C39+C40+C44+C45+C49</f>
        <v>11008</v>
      </c>
      <c r="D50" s="15">
        <f aca="true" t="shared" si="15" ref="D50:AL50">D11+D16+D17+D20+D21+D24+D28+D29+D30+D33+D34+D37+D38+D39+D40+D44+D45+D49</f>
        <v>951153</v>
      </c>
      <c r="E50" s="15">
        <f t="shared" si="15"/>
        <v>103858</v>
      </c>
      <c r="F50" s="15">
        <f t="shared" si="15"/>
        <v>1066019</v>
      </c>
      <c r="G50" s="15">
        <f t="shared" si="15"/>
        <v>104567</v>
      </c>
      <c r="H50" s="15">
        <f t="shared" si="15"/>
        <v>965769</v>
      </c>
      <c r="I50" s="15">
        <f t="shared" si="15"/>
        <v>8809662.624759724</v>
      </c>
      <c r="J50" s="15">
        <f t="shared" si="15"/>
        <v>1546269.2199999997</v>
      </c>
      <c r="K50" s="15">
        <f t="shared" si="15"/>
        <v>578272.3403614863</v>
      </c>
      <c r="L50" s="15">
        <f t="shared" si="15"/>
        <v>2692467.033549271</v>
      </c>
      <c r="M50" s="15">
        <f t="shared" si="15"/>
        <v>5404513.329999999</v>
      </c>
      <c r="N50" s="15">
        <f t="shared" si="15"/>
        <v>8675252.703910757</v>
      </c>
      <c r="O50" s="15">
        <f t="shared" si="15"/>
        <v>1516236.3000000003</v>
      </c>
      <c r="P50" s="15">
        <f t="shared" si="15"/>
        <v>12859423.625385657</v>
      </c>
      <c r="Q50" s="15">
        <f t="shared" si="15"/>
        <v>11398829.915385654</v>
      </c>
      <c r="R50" s="15">
        <f t="shared" si="15"/>
        <v>146488.1</v>
      </c>
      <c r="S50" s="15">
        <f t="shared" si="15"/>
        <v>284584.8499999998</v>
      </c>
      <c r="T50" s="15">
        <f t="shared" si="15"/>
        <v>9872544.979999999</v>
      </c>
      <c r="U50" s="15">
        <f t="shared" si="15"/>
        <v>10303617.930000002</v>
      </c>
      <c r="V50" s="15">
        <f t="shared" si="15"/>
        <v>83175.15999999999</v>
      </c>
      <c r="W50" s="15">
        <f t="shared" si="15"/>
        <v>183409.16</v>
      </c>
      <c r="X50" s="15">
        <f t="shared" si="15"/>
        <v>8850202.93</v>
      </c>
      <c r="Y50" s="15">
        <f t="shared" si="15"/>
        <v>9116787.249999998</v>
      </c>
      <c r="Z50" s="15">
        <f t="shared" si="15"/>
        <v>9862973.39283088</v>
      </c>
      <c r="AA50" s="16">
        <f t="shared" si="15"/>
        <v>8786838.442830883</v>
      </c>
      <c r="AC50" s="54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2:25" ht="15">
      <c r="V52" s="234"/>
      <c r="W52" s="234"/>
      <c r="X52" s="234"/>
      <c r="Y52" s="234"/>
    </row>
    <row r="53" spans="5:25" ht="15">
      <c r="E53" s="234"/>
      <c r="F53" s="234"/>
      <c r="P53" s="234"/>
      <c r="Q53" s="234"/>
      <c r="V53" s="234"/>
      <c r="W53" s="234"/>
      <c r="X53" s="234"/>
      <c r="Y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ht="15">
      <c r="X55" s="23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1:F23 F25:F26 F28 R47:T48 U12:Y13 U14 X14:Y14 U15 X15:Y15 Y38:Y39 Y41:Y48 Y33 Y20 Y31:Y32 Y22:Y23 V33" unlockedFormula="1"/>
    <ignoredError sqref="F17 N30:N34 R19:S19 R18:S18" formula="1"/>
    <ignoredError sqref="F24 Y34 Y21 U23 U25:U28 N23 N25:N26 N27:N28 N12:O16 U16 U22 U47:U48 U38:U39 N37:N39 Y40 Y24 Y25:Y29 U34:V34 N24 U20 U19 U18 N17 N20 N21 U44 U41:U43 N40 N44:N45 Y30 U33 N19 N18 N41:N43 S31:T33 U31:U32" formula="1" unlockedFormula="1"/>
    <ignoredError sqref="N22 L11:O11 L12:M15 U37 U46 U49:Y49 U29 U35:U36 U30 P30:T30 P34:T34 P31:R33" formulaRange="1"/>
    <ignoredError sqref="U23 U25:U28 N23 N25:N26 N27:N28 N12:O16 U16 U22 U47:U48 U38:U39 N37:N39 Y40 Y24 Y25:Y29 U34:V34" formulaRange="1" unlockedFormula="1"/>
    <ignoredError sqref="N24 U20 U19 U18 N17 N20 N21 U44 U41:U43 N40 N44:N45 Y30 U33" formula="1" formulaRange="1" unlockedFormula="1"/>
    <ignoredError sqref="N19 N18 N41:N43 S31:T33 U31:U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Gomurashvili</cp:lastModifiedBy>
  <cp:lastPrinted>2017-10-18T12:38:28Z</cp:lastPrinted>
  <dcterms:created xsi:type="dcterms:W3CDTF">1996-10-14T23:33:28Z</dcterms:created>
  <dcterms:modified xsi:type="dcterms:W3CDTF">2020-03-17T13:13:39Z</dcterms:modified>
  <cp:category/>
  <cp:version/>
  <cp:contentType/>
  <cp:contentStatus/>
</cp:coreProperties>
</file>